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updateLinks="never" defaultThemeVersion="166925"/>
  <mc:AlternateContent xmlns:mc="http://schemas.openxmlformats.org/markup-compatibility/2006">
    <mc:Choice Requires="x15">
      <x15ac:absPath xmlns:x15ac="http://schemas.microsoft.com/office/spreadsheetml/2010/11/ac" url="https://newclimate.sharepoint.com/sites/external/A2A/Shared Documents/A2A/WS3_Knowledge/SDG Links/Final products/"/>
    </mc:Choice>
  </mc:AlternateContent>
  <xr:revisionPtr revIDLastSave="0" documentId="8_{4724DCC3-ECFD-4B78-8829-6FF61BA95407}" xr6:coauthVersionLast="37" xr6:coauthVersionMax="37" xr10:uidLastSave="{00000000-0000-0000-0000-000000000000}"/>
  <bookViews>
    <workbookView xWindow="0" yWindow="0" windowWidth="21943" windowHeight="8151" tabRatio="811" xr2:uid="{00000000-000D-0000-FFFF-FFFF00000000}"/>
  </bookViews>
  <sheets>
    <sheet name="How to use this tool" sheetId="37" r:id="rId1"/>
    <sheet name="General Principles" sheetId="36" r:id="rId2"/>
    <sheet name="Overview" sheetId="3" r:id="rId3"/>
    <sheet name="SDGs" sheetId="20" state="hidden" r:id="rId4"/>
    <sheet name="General" sheetId="25" r:id="rId5"/>
    <sheet name="Electricity &amp; heat" sheetId="35" r:id="rId6"/>
    <sheet name="Transport" sheetId="13" r:id="rId7"/>
    <sheet name="Buildings" sheetId="14" r:id="rId8"/>
    <sheet name="Industry" sheetId="19" r:id="rId9"/>
    <sheet name="Waste" sheetId="15" r:id="rId10"/>
    <sheet name="Agriculture" sheetId="16" r:id="rId11"/>
    <sheet name="Forestry" sheetId="17" r:id="rId12"/>
    <sheet name="Categories and actions" sheetId="29" r:id="rId13"/>
    <sheet name="Sources" sheetId="34" r:id="rId14"/>
  </sheets>
  <externalReferences>
    <externalReference r:id="rId15"/>
    <externalReference r:id="rId16"/>
  </externalReferences>
  <definedNames>
    <definedName name="_xlnm._FilterDatabase" localSheetId="10" hidden="1">Agriculture!$B$5:$H$5</definedName>
    <definedName name="_xlnm._FilterDatabase" localSheetId="7" hidden="1">Buildings!$B$5:$H$5</definedName>
    <definedName name="_xlnm._FilterDatabase" localSheetId="5" hidden="1">'Electricity &amp; heat'!$B$5:$H$5</definedName>
    <definedName name="_xlnm._FilterDatabase" localSheetId="11" hidden="1">Forestry!$B$5:$H$5</definedName>
    <definedName name="_xlnm._FilterDatabase" localSheetId="4" hidden="1">General!$B$5:$H$5</definedName>
    <definedName name="_xlnm._FilterDatabase" localSheetId="8" hidden="1">Industry!$B$5:$H$5</definedName>
    <definedName name="_xlnm._FilterDatabase" localSheetId="2" hidden="1">Overview!$B$9:$DY$67</definedName>
    <definedName name="_xlnm._FilterDatabase" localSheetId="6" hidden="1">Transport!$B$5:$H$5</definedName>
    <definedName name="_xlnm._FilterDatabase" localSheetId="9" hidden="1">Waste!$B$5:$H$5</definedName>
    <definedName name="Agriculture_action">Agriculture!$F$6:$F$121</definedName>
    <definedName name="Agriculture_ID" localSheetId="0">[2]Agriculture!$C$5:$C$121</definedName>
    <definedName name="Agriculture_ID">Agriculture!$C$6:$C$121</definedName>
    <definedName name="Agriculture_rating" localSheetId="0">[2]Agriculture!$F$5:$F$121</definedName>
    <definedName name="Agriculture_rating">Agriculture!$G$6:$G$121</definedName>
    <definedName name="Agriculture_subsector" localSheetId="0">[2]Agriculture!$D$5:$D$121</definedName>
    <definedName name="Agriculture_subsector">Agriculture!$E$6:$E$121</definedName>
    <definedName name="Buildings_action">Buildings!$F$6:$F$176</definedName>
    <definedName name="Buildings_ID" localSheetId="0">[2]Buildings!$C$5:$C$175</definedName>
    <definedName name="Buildings_ID">Buildings!$C$6:$C$176</definedName>
    <definedName name="Buildings_rating" localSheetId="0">[2]Buildings!$F$5:$F$175</definedName>
    <definedName name="Buildings_rating">Buildings!$G$6:$G$176</definedName>
    <definedName name="Buildings_subsector" localSheetId="0">[2]Buildings!$D$5:$D$175</definedName>
    <definedName name="Buildings_subsector">Buildings!$E$6:$E$176</definedName>
    <definedName name="Energy_action">'Electricity &amp; heat'!$F$6:$F$570</definedName>
    <definedName name="Energy_ID" localSheetId="0">'[2]Energy supply'!$C$5:$C$176</definedName>
    <definedName name="Energy_ID">'Electricity &amp; heat'!$C$6:$C$570</definedName>
    <definedName name="Energy_rating" localSheetId="0">'[2]Energy supply'!$F$5:$F$176</definedName>
    <definedName name="Energy_rating">'Electricity &amp; heat'!$G$6:$G$570</definedName>
    <definedName name="Energy_subsector" localSheetId="0">'[2]Energy supply'!$D$5:$D$176</definedName>
    <definedName name="Energy_subsector">'Electricity &amp; heat'!$E$6:$E$570</definedName>
    <definedName name="Forest_action">Forestry!$F$6:$F$120</definedName>
    <definedName name="Forest_ID" localSheetId="0">[2]Forestry!$C$5:$C$119</definedName>
    <definedName name="Forest_ID">Forestry!$C$6:$C$120</definedName>
    <definedName name="Forest_rating" localSheetId="0">[2]Forestry!$F$5:$F$119</definedName>
    <definedName name="Forest_rating">Forestry!$G$6:$G$120</definedName>
    <definedName name="Forest_subsector" localSheetId="0">[2]Forestry!$D$5:$D$119</definedName>
    <definedName name="Forest_subsector">Forestry!$E$6:$E$120</definedName>
    <definedName name="General_action">General!$F$6:$F$118</definedName>
    <definedName name="General_ID" localSheetId="0">[2]General!$C$5:$C$117</definedName>
    <definedName name="General_ID">General!$C$6:$C$118</definedName>
    <definedName name="General_rating" localSheetId="0">[2]General!$F$5:$F$117</definedName>
    <definedName name="General_rating">General!$G$6:$G$118</definedName>
    <definedName name="General_subsector" localSheetId="0">[2]General!$D$5:$D$117</definedName>
    <definedName name="General_subsector">General!$E$6:$E$118</definedName>
    <definedName name="Industry_action">Industry!$F$6:$F$180</definedName>
    <definedName name="Industry_ID" localSheetId="0">[2]Industry!$C$5:$C$179</definedName>
    <definedName name="Industry_ID">Industry!$C$6:$C$180</definedName>
    <definedName name="Industry_rating" localSheetId="0">[2]Industry!$F$5:$F$179</definedName>
    <definedName name="Industry_rating">Industry!$G$6:$G$180</definedName>
    <definedName name="Industry_subsector" localSheetId="0">[2]Industry!$D$5:$D$179</definedName>
    <definedName name="Industry_subsector">Industry!$E$6:$E$180</definedName>
    <definedName name="links">#REF!</definedName>
    <definedName name="subsect_agric">#REF!</definedName>
    <definedName name="subsect_build">#REF!</definedName>
    <definedName name="subsect_ener">#REF!</definedName>
    <definedName name="subsect_forest">#REF!</definedName>
    <definedName name="subsect_general">#REF!</definedName>
    <definedName name="subsect_indust">#REF!</definedName>
    <definedName name="subsect_transp">#REF!</definedName>
    <definedName name="subsect_wast">#REF!</definedName>
    <definedName name="Transport_action">Transport!$F$6:$F$182</definedName>
    <definedName name="Transport_ID" localSheetId="0">[2]Transport!$C$5:$C$181</definedName>
    <definedName name="Transport_ID">Transport!$C$6:$C$182</definedName>
    <definedName name="Transport_rating" localSheetId="0">[2]Transport!$F$5:$F$181</definedName>
    <definedName name="Transport_rating">Transport!$G$6:$G$182</definedName>
    <definedName name="Transport_subsector" localSheetId="0">[2]Transport!$D$5:$D$181</definedName>
    <definedName name="Transport_subsector">Transport!$E$6:$E$182</definedName>
    <definedName name="Waste_action">Waste!$F$6:$F$117</definedName>
    <definedName name="Waste_ID" localSheetId="0">[2]Waste!$C$5:$C$116</definedName>
    <definedName name="Waste_ID">Waste!$C$6:$C$117</definedName>
    <definedName name="Waste_rating" localSheetId="0">[2]Waste!$F$5:$F$116</definedName>
    <definedName name="Waste_rating">Waste!$G$6:$G$117</definedName>
    <definedName name="Waste_subsector" localSheetId="0">[2]Waste!$D$5:$D$116</definedName>
    <definedName name="Waste_subsector">Waste!$E$6:$E$117</definedName>
  </definedName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X82" i="3" l="1"/>
  <c r="DW82" i="3"/>
  <c r="DV82" i="3"/>
  <c r="DU82" i="3"/>
  <c r="DT82" i="3"/>
  <c r="DS82" i="3"/>
  <c r="DR82" i="3"/>
  <c r="DQ82" i="3"/>
  <c r="DP82" i="3"/>
  <c r="DO82" i="3"/>
  <c r="DN82" i="3"/>
  <c r="DM82" i="3"/>
  <c r="DL82" i="3"/>
  <c r="DK82" i="3"/>
  <c r="DJ82" i="3"/>
  <c r="DI82" i="3"/>
  <c r="DH82" i="3"/>
  <c r="DG82" i="3"/>
  <c r="DX81" i="3"/>
  <c r="DW81" i="3"/>
  <c r="DV81" i="3"/>
  <c r="DU81" i="3"/>
  <c r="DT81" i="3"/>
  <c r="DS81" i="3"/>
  <c r="DR81" i="3"/>
  <c r="DQ81" i="3"/>
  <c r="DP81" i="3"/>
  <c r="DO81" i="3"/>
  <c r="DN81" i="3"/>
  <c r="DM81" i="3"/>
  <c r="DL81" i="3"/>
  <c r="DK81" i="3"/>
  <c r="DJ81" i="3"/>
  <c r="DI81" i="3"/>
  <c r="DH81" i="3"/>
  <c r="DG81" i="3"/>
  <c r="DF82" i="3"/>
  <c r="DF81" i="3"/>
  <c r="DE82" i="3"/>
  <c r="DD82" i="3"/>
  <c r="DC82" i="3"/>
  <c r="DB82" i="3"/>
  <c r="DA82" i="3"/>
  <c r="CZ82" i="3"/>
  <c r="CY82" i="3"/>
  <c r="CX82" i="3"/>
  <c r="CW82" i="3"/>
  <c r="CV82" i="3"/>
  <c r="CU82" i="3"/>
  <c r="CT82" i="3"/>
  <c r="CS82" i="3"/>
  <c r="CR82" i="3"/>
  <c r="CQ82" i="3"/>
  <c r="CP82" i="3"/>
  <c r="CO82" i="3"/>
  <c r="CN82" i="3"/>
  <c r="CM82" i="3"/>
  <c r="CL82" i="3"/>
  <c r="CK82" i="3"/>
  <c r="CJ82" i="3"/>
  <c r="CI82" i="3"/>
  <c r="CH82" i="3"/>
  <c r="CG82" i="3"/>
  <c r="CF82" i="3"/>
  <c r="CE82" i="3"/>
  <c r="CD82" i="3"/>
  <c r="CC82" i="3"/>
  <c r="CB82" i="3"/>
  <c r="CA82" i="3"/>
  <c r="BZ82" i="3"/>
  <c r="BY82" i="3"/>
  <c r="BX82" i="3"/>
  <c r="BW82" i="3"/>
  <c r="BV82" i="3"/>
  <c r="BU82" i="3"/>
  <c r="BT82" i="3"/>
  <c r="BS82" i="3"/>
  <c r="BR82" i="3"/>
  <c r="BQ82" i="3"/>
  <c r="BP82" i="3"/>
  <c r="BO82" i="3"/>
  <c r="BN82" i="3"/>
  <c r="BM82" i="3"/>
  <c r="BL82" i="3"/>
  <c r="BK82" i="3"/>
  <c r="BJ82" i="3"/>
  <c r="BI82" i="3"/>
  <c r="BH82" i="3"/>
  <c r="BG82" i="3"/>
  <c r="BF82" i="3"/>
  <c r="BE82" i="3"/>
  <c r="BD82" i="3"/>
  <c r="BC82" i="3"/>
  <c r="BB82"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U82" i="3"/>
  <c r="T82" i="3"/>
  <c r="S82" i="3"/>
  <c r="R82" i="3"/>
  <c r="Q82" i="3"/>
  <c r="P82" i="3"/>
  <c r="O82" i="3"/>
  <c r="N82" i="3"/>
  <c r="M82" i="3"/>
  <c r="L82" i="3"/>
  <c r="K82" i="3"/>
  <c r="J82" i="3"/>
  <c r="I82" i="3"/>
  <c r="H82" i="3"/>
  <c r="G82" i="3"/>
  <c r="F82" i="3"/>
  <c r="E82" i="3"/>
  <c r="D82" i="3"/>
  <c r="DE81" i="3"/>
  <c r="DD81" i="3"/>
  <c r="DC81" i="3"/>
  <c r="DB81" i="3"/>
  <c r="DA81" i="3"/>
  <c r="CZ81" i="3"/>
  <c r="CY81" i="3"/>
  <c r="CX81" i="3"/>
  <c r="CW81" i="3"/>
  <c r="CV81" i="3"/>
  <c r="CU81" i="3"/>
  <c r="CT81" i="3"/>
  <c r="CS81" i="3"/>
  <c r="CR81" i="3"/>
  <c r="CQ81" i="3"/>
  <c r="CP81" i="3"/>
  <c r="CO81" i="3"/>
  <c r="CN81" i="3"/>
  <c r="CM81" i="3"/>
  <c r="CL81" i="3"/>
  <c r="CK81" i="3"/>
  <c r="CJ81" i="3"/>
  <c r="CI81" i="3"/>
  <c r="CH81" i="3"/>
  <c r="CG81" i="3"/>
  <c r="CF81" i="3"/>
  <c r="CE81" i="3"/>
  <c r="CD81" i="3"/>
  <c r="CC81" i="3"/>
  <c r="CB81" i="3"/>
  <c r="CA81" i="3"/>
  <c r="BZ81" i="3"/>
  <c r="BY81" i="3"/>
  <c r="BX81" i="3"/>
  <c r="BW81" i="3"/>
  <c r="BV81" i="3"/>
  <c r="BU81" i="3"/>
  <c r="BT81" i="3"/>
  <c r="BS81" i="3"/>
  <c r="BR81" i="3"/>
  <c r="BQ81" i="3"/>
  <c r="BP81" i="3"/>
  <c r="BO81" i="3"/>
  <c r="BN81" i="3"/>
  <c r="BM81" i="3"/>
  <c r="BL81" i="3"/>
  <c r="BK81" i="3"/>
  <c r="BJ81" i="3"/>
  <c r="BI81" i="3"/>
  <c r="BH81" i="3"/>
  <c r="BG81" i="3"/>
  <c r="BF81" i="3"/>
  <c r="BE81" i="3"/>
  <c r="BD81" i="3"/>
  <c r="BC81" i="3"/>
  <c r="BB81" i="3"/>
  <c r="BA81" i="3"/>
  <c r="AZ81" i="3"/>
  <c r="AY81" i="3"/>
  <c r="AX81" i="3"/>
  <c r="AW81" i="3"/>
  <c r="AV81" i="3"/>
  <c r="AU81" i="3"/>
  <c r="AT81" i="3"/>
  <c r="AS81" i="3"/>
  <c r="AR81" i="3"/>
  <c r="AQ81" i="3"/>
  <c r="AP81" i="3"/>
  <c r="AO81" i="3"/>
  <c r="AN81" i="3"/>
  <c r="AM81" i="3"/>
  <c r="AL81" i="3"/>
  <c r="AK81" i="3"/>
  <c r="AJ81" i="3"/>
  <c r="AI81" i="3"/>
  <c r="AH81" i="3"/>
  <c r="AG81" i="3"/>
  <c r="AF81" i="3"/>
  <c r="AE81" i="3"/>
  <c r="AD81" i="3"/>
  <c r="AC81" i="3"/>
  <c r="AB81" i="3"/>
  <c r="AA81" i="3"/>
  <c r="Z81" i="3"/>
  <c r="Y81" i="3"/>
  <c r="X81" i="3"/>
  <c r="W81" i="3"/>
  <c r="V81" i="3"/>
  <c r="U81" i="3"/>
  <c r="T81" i="3"/>
  <c r="S81" i="3"/>
  <c r="R81" i="3"/>
  <c r="Q81" i="3"/>
  <c r="P81" i="3"/>
  <c r="O81" i="3"/>
  <c r="N81" i="3"/>
  <c r="M81" i="3"/>
  <c r="L81" i="3"/>
  <c r="K81" i="3"/>
  <c r="J81" i="3"/>
  <c r="I81" i="3"/>
  <c r="H81" i="3"/>
  <c r="G81" i="3"/>
  <c r="F81" i="3"/>
  <c r="E81" i="3"/>
  <c r="D81" i="3"/>
  <c r="C82" i="3"/>
  <c r="C81" i="3"/>
  <c r="C80" i="3"/>
  <c r="BA35" i="3" l="1"/>
  <c r="BA23" i="3"/>
  <c r="D27" i="3"/>
  <c r="D25" i="3"/>
  <c r="D24" i="3"/>
  <c r="E22" i="3"/>
  <c r="D22" i="3"/>
  <c r="P24" i="3"/>
  <c r="Q24" i="3" s="1"/>
  <c r="K55" i="3" l="1"/>
  <c r="G27" i="3" l="1"/>
  <c r="DX27" i="3"/>
  <c r="DW27" i="3"/>
  <c r="DV27" i="3"/>
  <c r="DU27" i="3"/>
  <c r="DT27" i="3"/>
  <c r="DS27" i="3"/>
  <c r="DR27" i="3"/>
  <c r="DQ27" i="3"/>
  <c r="DP27" i="3"/>
  <c r="DO27" i="3"/>
  <c r="DN27" i="3"/>
  <c r="DM27" i="3"/>
  <c r="DL27" i="3"/>
  <c r="DK27" i="3"/>
  <c r="DJ27" i="3"/>
  <c r="DI27" i="3"/>
  <c r="DH27" i="3"/>
  <c r="DG27" i="3"/>
  <c r="DF27" i="3"/>
  <c r="DE27" i="3"/>
  <c r="DD27" i="3"/>
  <c r="DC27" i="3"/>
  <c r="DB27" i="3"/>
  <c r="DA27" i="3"/>
  <c r="CZ27" i="3"/>
  <c r="CY27" i="3"/>
  <c r="CX27" i="3"/>
  <c r="CW27" i="3"/>
  <c r="CV27" i="3"/>
  <c r="CU27" i="3"/>
  <c r="CT27" i="3"/>
  <c r="CS27" i="3"/>
  <c r="CR27" i="3"/>
  <c r="CQ27" i="3"/>
  <c r="CP27" i="3"/>
  <c r="CO27" i="3"/>
  <c r="CN27" i="3"/>
  <c r="CM27" i="3"/>
  <c r="CL27" i="3"/>
  <c r="CK27" i="3"/>
  <c r="CJ27" i="3"/>
  <c r="CI27" i="3"/>
  <c r="CH27" i="3"/>
  <c r="CG27" i="3"/>
  <c r="CF27" i="3"/>
  <c r="CE27" i="3"/>
  <c r="CD27" i="3"/>
  <c r="CC27" i="3"/>
  <c r="CB27" i="3"/>
  <c r="CA27" i="3"/>
  <c r="BZ27" i="3"/>
  <c r="BY27" i="3"/>
  <c r="BX27" i="3"/>
  <c r="BW27" i="3"/>
  <c r="BV27" i="3"/>
  <c r="BU27" i="3"/>
  <c r="BT27" i="3"/>
  <c r="BS27" i="3"/>
  <c r="BR27" i="3"/>
  <c r="BQ27" i="3"/>
  <c r="BP27" i="3"/>
  <c r="BO27" i="3"/>
  <c r="BN27" i="3"/>
  <c r="BM27" i="3"/>
  <c r="BL27" i="3"/>
  <c r="BK27" i="3"/>
  <c r="BJ27" i="3"/>
  <c r="BI27" i="3"/>
  <c r="BH27" i="3"/>
  <c r="BG27" i="3"/>
  <c r="BF27" i="3"/>
  <c r="BE27" i="3"/>
  <c r="BD27" i="3"/>
  <c r="BC27" i="3"/>
  <c r="BB27" i="3"/>
  <c r="AZ27" i="3"/>
  <c r="AY27" i="3"/>
  <c r="AX27"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R27" i="3"/>
  <c r="Q27" i="3"/>
  <c r="P27" i="3"/>
  <c r="O27" i="3"/>
  <c r="N27" i="3"/>
  <c r="M27" i="3"/>
  <c r="L27" i="3"/>
  <c r="K27" i="3"/>
  <c r="J27" i="3"/>
  <c r="I27" i="3"/>
  <c r="H27" i="3"/>
  <c r="F27" i="3"/>
  <c r="E27" i="3"/>
  <c r="C27" i="3"/>
  <c r="DX38" i="3" l="1"/>
  <c r="DW38" i="3"/>
  <c r="DV38" i="3"/>
  <c r="DU38" i="3"/>
  <c r="DT38" i="3"/>
  <c r="DS38" i="3"/>
  <c r="DR38" i="3"/>
  <c r="DQ38" i="3"/>
  <c r="DP38" i="3"/>
  <c r="DO38" i="3"/>
  <c r="DN38" i="3"/>
  <c r="DM38" i="3"/>
  <c r="DL38" i="3"/>
  <c r="DK38" i="3"/>
  <c r="DJ38" i="3"/>
  <c r="DI38" i="3"/>
  <c r="DH38" i="3"/>
  <c r="DG38" i="3"/>
  <c r="DF38" i="3"/>
  <c r="DE38" i="3"/>
  <c r="DD38" i="3"/>
  <c r="DC38" i="3"/>
  <c r="DB38" i="3"/>
  <c r="DA38" i="3"/>
  <c r="CZ38" i="3"/>
  <c r="CY38" i="3"/>
  <c r="CX38" i="3"/>
  <c r="CW38" i="3"/>
  <c r="CV38" i="3"/>
  <c r="CU38" i="3"/>
  <c r="CT38" i="3"/>
  <c r="CS38" i="3"/>
  <c r="CR38" i="3"/>
  <c r="CQ38" i="3"/>
  <c r="CP38" i="3"/>
  <c r="CO38" i="3"/>
  <c r="CN38" i="3"/>
  <c r="CM38" i="3"/>
  <c r="CL38" i="3"/>
  <c r="CK38" i="3"/>
  <c r="CJ38" i="3"/>
  <c r="CI38" i="3"/>
  <c r="CH38" i="3"/>
  <c r="CG38" i="3"/>
  <c r="CF38" i="3"/>
  <c r="CE38" i="3"/>
  <c r="CD38" i="3"/>
  <c r="CC38" i="3"/>
  <c r="CB38" i="3"/>
  <c r="CA38" i="3"/>
  <c r="BZ38" i="3"/>
  <c r="BY38" i="3"/>
  <c r="BX38" i="3"/>
  <c r="BW38" i="3"/>
  <c r="BV38" i="3"/>
  <c r="BU38" i="3"/>
  <c r="BT38" i="3"/>
  <c r="BS38" i="3"/>
  <c r="BR38" i="3"/>
  <c r="BQ38" i="3"/>
  <c r="BP38" i="3"/>
  <c r="BO38" i="3"/>
  <c r="BN38" i="3"/>
  <c r="BM38" i="3"/>
  <c r="BL38" i="3"/>
  <c r="BK38" i="3"/>
  <c r="BJ38" i="3"/>
  <c r="BI38" i="3"/>
  <c r="BH38" i="3"/>
  <c r="BG38" i="3"/>
  <c r="BF38" i="3"/>
  <c r="BE38" i="3"/>
  <c r="BD38" i="3"/>
  <c r="BC38" i="3"/>
  <c r="BB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T38" i="3"/>
  <c r="S38" i="3"/>
  <c r="R38" i="3"/>
  <c r="Q38" i="3"/>
  <c r="P38" i="3"/>
  <c r="O38" i="3"/>
  <c r="N38" i="3"/>
  <c r="M38" i="3"/>
  <c r="L38" i="3"/>
  <c r="K38" i="3"/>
  <c r="J38" i="3"/>
  <c r="I38" i="3"/>
  <c r="H38" i="3"/>
  <c r="G38" i="3"/>
  <c r="F38" i="3"/>
  <c r="E38" i="3"/>
  <c r="D38" i="3"/>
  <c r="C38" i="3"/>
  <c r="DX37" i="3"/>
  <c r="DW37" i="3"/>
  <c r="DV37" i="3"/>
  <c r="DU37" i="3"/>
  <c r="DT37" i="3"/>
  <c r="DS37" i="3"/>
  <c r="DR37" i="3"/>
  <c r="DQ37" i="3"/>
  <c r="DP37" i="3"/>
  <c r="DO37" i="3"/>
  <c r="DN37" i="3"/>
  <c r="DM37" i="3"/>
  <c r="DL37" i="3"/>
  <c r="DK37" i="3"/>
  <c r="DJ37" i="3"/>
  <c r="DI37" i="3"/>
  <c r="DH37" i="3"/>
  <c r="DG37" i="3"/>
  <c r="DF37" i="3"/>
  <c r="DE37" i="3"/>
  <c r="DD37" i="3"/>
  <c r="DC37" i="3"/>
  <c r="DB37" i="3"/>
  <c r="DA37" i="3"/>
  <c r="CZ37" i="3"/>
  <c r="CY37" i="3"/>
  <c r="CX37" i="3"/>
  <c r="CW37" i="3"/>
  <c r="CV37" i="3"/>
  <c r="CU37" i="3"/>
  <c r="CT37" i="3"/>
  <c r="CS37" i="3"/>
  <c r="CR37" i="3"/>
  <c r="CQ37" i="3"/>
  <c r="CP37" i="3"/>
  <c r="CO37" i="3"/>
  <c r="CN37" i="3"/>
  <c r="CM37" i="3"/>
  <c r="CL37" i="3"/>
  <c r="CK37" i="3"/>
  <c r="CJ37" i="3"/>
  <c r="CI37" i="3"/>
  <c r="CH37" i="3"/>
  <c r="CG37" i="3"/>
  <c r="CF37" i="3"/>
  <c r="CE37" i="3"/>
  <c r="CD37" i="3"/>
  <c r="CC37" i="3"/>
  <c r="CB37" i="3"/>
  <c r="CA37" i="3"/>
  <c r="BZ37" i="3"/>
  <c r="BY37" i="3"/>
  <c r="BX37" i="3"/>
  <c r="BW37" i="3"/>
  <c r="BV37" i="3"/>
  <c r="BU37" i="3"/>
  <c r="BT37" i="3"/>
  <c r="BS37" i="3"/>
  <c r="BR37" i="3"/>
  <c r="BQ37" i="3"/>
  <c r="BP37" i="3"/>
  <c r="BO37" i="3"/>
  <c r="BN37" i="3"/>
  <c r="BM37" i="3"/>
  <c r="BL37" i="3"/>
  <c r="BK37" i="3"/>
  <c r="BJ37" i="3"/>
  <c r="BI37" i="3"/>
  <c r="BH37" i="3"/>
  <c r="BG37" i="3"/>
  <c r="BF37" i="3"/>
  <c r="BE37" i="3"/>
  <c r="BD37" i="3"/>
  <c r="BC37" i="3"/>
  <c r="BB37" i="3"/>
  <c r="AZ37" i="3"/>
  <c r="AY37" i="3"/>
  <c r="AX37"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U37" i="3"/>
  <c r="T37" i="3"/>
  <c r="S37" i="3"/>
  <c r="R37" i="3"/>
  <c r="Q37" i="3"/>
  <c r="P37" i="3"/>
  <c r="O37" i="3"/>
  <c r="N37" i="3"/>
  <c r="M37" i="3"/>
  <c r="L37" i="3"/>
  <c r="K37" i="3"/>
  <c r="J37" i="3"/>
  <c r="I37" i="3"/>
  <c r="H37" i="3"/>
  <c r="G37" i="3"/>
  <c r="F37" i="3"/>
  <c r="E37" i="3"/>
  <c r="D37" i="3"/>
  <c r="C37" i="3"/>
  <c r="DX36" i="3"/>
  <c r="DW36" i="3"/>
  <c r="DV36" i="3"/>
  <c r="DU36" i="3"/>
  <c r="DT36" i="3"/>
  <c r="DS36" i="3"/>
  <c r="DR36" i="3"/>
  <c r="DQ36" i="3"/>
  <c r="DP36" i="3"/>
  <c r="DO36" i="3"/>
  <c r="DN36" i="3"/>
  <c r="DM36" i="3"/>
  <c r="DL36" i="3"/>
  <c r="DK36" i="3"/>
  <c r="DJ36" i="3"/>
  <c r="DI36" i="3"/>
  <c r="DH36" i="3"/>
  <c r="DG36" i="3"/>
  <c r="DF36" i="3"/>
  <c r="DE36" i="3"/>
  <c r="DE35" i="3" s="1"/>
  <c r="DD36" i="3"/>
  <c r="DC36" i="3"/>
  <c r="DC35" i="3" s="1"/>
  <c r="DB36" i="3"/>
  <c r="DB35" i="3" s="1"/>
  <c r="DA36" i="3"/>
  <c r="DA35" i="3" s="1"/>
  <c r="CZ36" i="3"/>
  <c r="CY36" i="3"/>
  <c r="CY35" i="3" s="1"/>
  <c r="CX36" i="3"/>
  <c r="CX35" i="3" s="1"/>
  <c r="CW36" i="3"/>
  <c r="CW35" i="3" s="1"/>
  <c r="CV36" i="3"/>
  <c r="CU36" i="3"/>
  <c r="CU35" i="3" s="1"/>
  <c r="CT36" i="3"/>
  <c r="CT35" i="3" s="1"/>
  <c r="CS36" i="3"/>
  <c r="CS35" i="3" s="1"/>
  <c r="CR36" i="3"/>
  <c r="CQ36" i="3"/>
  <c r="CQ35" i="3" s="1"/>
  <c r="CP36" i="3"/>
  <c r="CP35" i="3" s="1"/>
  <c r="CO36" i="3"/>
  <c r="CO35" i="3" s="1"/>
  <c r="CN36" i="3"/>
  <c r="CM36" i="3"/>
  <c r="CM35" i="3" s="1"/>
  <c r="CL36" i="3"/>
  <c r="CL35" i="3" s="1"/>
  <c r="CK36" i="3"/>
  <c r="CK35" i="3" s="1"/>
  <c r="CJ36" i="3"/>
  <c r="CI36" i="3"/>
  <c r="CI35" i="3" s="1"/>
  <c r="CH36" i="3"/>
  <c r="CH35" i="3" s="1"/>
  <c r="CG36" i="3"/>
  <c r="CG35" i="3" s="1"/>
  <c r="CF36" i="3"/>
  <c r="CE36" i="3"/>
  <c r="CE35" i="3" s="1"/>
  <c r="CD36" i="3"/>
  <c r="CD35" i="3" s="1"/>
  <c r="CC36" i="3"/>
  <c r="CC35" i="3" s="1"/>
  <c r="CB36" i="3"/>
  <c r="CA36" i="3"/>
  <c r="CA35" i="3" s="1"/>
  <c r="BZ36" i="3"/>
  <c r="BZ35" i="3" s="1"/>
  <c r="BY36" i="3"/>
  <c r="BY35" i="3" s="1"/>
  <c r="BX36" i="3"/>
  <c r="BW36" i="3"/>
  <c r="BW35" i="3" s="1"/>
  <c r="BV36" i="3"/>
  <c r="BV35" i="3" s="1"/>
  <c r="BU36" i="3"/>
  <c r="BU35" i="3" s="1"/>
  <c r="BT36" i="3"/>
  <c r="BS36" i="3"/>
  <c r="BS35" i="3" s="1"/>
  <c r="BR36" i="3"/>
  <c r="BR35" i="3" s="1"/>
  <c r="BQ36" i="3"/>
  <c r="BQ35" i="3" s="1"/>
  <c r="BP36" i="3"/>
  <c r="BO36" i="3"/>
  <c r="BO35" i="3" s="1"/>
  <c r="BN36" i="3"/>
  <c r="BN35" i="3" s="1"/>
  <c r="BM36" i="3"/>
  <c r="BM35" i="3" s="1"/>
  <c r="BL36" i="3"/>
  <c r="BK36" i="3"/>
  <c r="BK35" i="3" s="1"/>
  <c r="BJ36" i="3"/>
  <c r="BJ35" i="3" s="1"/>
  <c r="BI36" i="3"/>
  <c r="BI35" i="3" s="1"/>
  <c r="BH36" i="3"/>
  <c r="BG36" i="3"/>
  <c r="BG35" i="3" s="1"/>
  <c r="BF36" i="3"/>
  <c r="BF35" i="3" s="1"/>
  <c r="BE36" i="3"/>
  <c r="BE35" i="3" s="1"/>
  <c r="BD36" i="3"/>
  <c r="BC36" i="3"/>
  <c r="BC35" i="3" s="1"/>
  <c r="BB36" i="3"/>
  <c r="BB35" i="3" s="1"/>
  <c r="AZ36" i="3"/>
  <c r="AZ35" i="3" s="1"/>
  <c r="AY36" i="3"/>
  <c r="AX36" i="3"/>
  <c r="AX35" i="3" s="1"/>
  <c r="AW36" i="3"/>
  <c r="AW35" i="3" s="1"/>
  <c r="AV36" i="3"/>
  <c r="AV35" i="3" s="1"/>
  <c r="AU36" i="3"/>
  <c r="AT36" i="3"/>
  <c r="AT35" i="3" s="1"/>
  <c r="AS36" i="3"/>
  <c r="AS35" i="3" s="1"/>
  <c r="AR36" i="3"/>
  <c r="AR35" i="3" s="1"/>
  <c r="AQ36" i="3"/>
  <c r="AP36" i="3"/>
  <c r="AP35" i="3" s="1"/>
  <c r="AO36" i="3"/>
  <c r="AO35" i="3" s="1"/>
  <c r="AN36" i="3"/>
  <c r="AN35" i="3" s="1"/>
  <c r="AM36" i="3"/>
  <c r="AL36" i="3"/>
  <c r="AK36" i="3"/>
  <c r="AK35" i="3" s="1"/>
  <c r="AJ36" i="3"/>
  <c r="AJ35" i="3" s="1"/>
  <c r="AI36" i="3"/>
  <c r="AH36" i="3"/>
  <c r="AG36" i="3"/>
  <c r="AG35" i="3" s="1"/>
  <c r="AF36" i="3"/>
  <c r="AF35" i="3" s="1"/>
  <c r="AE36" i="3"/>
  <c r="AD36" i="3"/>
  <c r="AC36" i="3"/>
  <c r="AC35" i="3" s="1"/>
  <c r="AB36" i="3"/>
  <c r="AB35" i="3" s="1"/>
  <c r="AA36" i="3"/>
  <c r="Z36" i="3"/>
  <c r="Y36" i="3"/>
  <c r="Y35" i="3" s="1"/>
  <c r="X36" i="3"/>
  <c r="X35" i="3" s="1"/>
  <c r="W36" i="3"/>
  <c r="V36" i="3"/>
  <c r="U36" i="3"/>
  <c r="U35" i="3" s="1"/>
  <c r="T36" i="3"/>
  <c r="T35" i="3" s="1"/>
  <c r="S36" i="3"/>
  <c r="R36" i="3"/>
  <c r="Q36" i="3"/>
  <c r="Q35" i="3" s="1"/>
  <c r="P36" i="3"/>
  <c r="P35" i="3" s="1"/>
  <c r="O36" i="3"/>
  <c r="N36" i="3"/>
  <c r="M36" i="3"/>
  <c r="M35" i="3" s="1"/>
  <c r="L36" i="3"/>
  <c r="K36" i="3"/>
  <c r="J36" i="3"/>
  <c r="I36" i="3"/>
  <c r="I35" i="3" s="1"/>
  <c r="H36" i="3"/>
  <c r="G36" i="3"/>
  <c r="F36" i="3"/>
  <c r="E36" i="3"/>
  <c r="E35" i="3" s="1"/>
  <c r="D36" i="3"/>
  <c r="C36" i="3"/>
  <c r="DX34" i="3"/>
  <c r="DW34" i="3"/>
  <c r="DV34" i="3"/>
  <c r="DU34" i="3"/>
  <c r="DT34" i="3"/>
  <c r="DS34" i="3"/>
  <c r="DR34" i="3"/>
  <c r="DQ34" i="3"/>
  <c r="DP34" i="3"/>
  <c r="DO34" i="3"/>
  <c r="DN34" i="3"/>
  <c r="DM34" i="3"/>
  <c r="DL34" i="3"/>
  <c r="DK34" i="3"/>
  <c r="DJ34" i="3"/>
  <c r="DI34" i="3"/>
  <c r="DH34" i="3"/>
  <c r="DG34" i="3"/>
  <c r="DF34" i="3"/>
  <c r="DE34" i="3"/>
  <c r="DD34" i="3"/>
  <c r="DC34" i="3"/>
  <c r="DB34" i="3"/>
  <c r="DA34" i="3"/>
  <c r="CZ34" i="3"/>
  <c r="CY34" i="3"/>
  <c r="CX34" i="3"/>
  <c r="CW34" i="3"/>
  <c r="CV34" i="3"/>
  <c r="CU34" i="3"/>
  <c r="CT34" i="3"/>
  <c r="CS34" i="3"/>
  <c r="CR34" i="3"/>
  <c r="CQ34" i="3"/>
  <c r="CP34" i="3"/>
  <c r="CO34" i="3"/>
  <c r="CN34" i="3"/>
  <c r="CM34" i="3"/>
  <c r="CL34" i="3"/>
  <c r="CK34" i="3"/>
  <c r="CJ34" i="3"/>
  <c r="CI34" i="3"/>
  <c r="CH34" i="3"/>
  <c r="CG34" i="3"/>
  <c r="CF34" i="3"/>
  <c r="CE34" i="3"/>
  <c r="CD34" i="3"/>
  <c r="CC34" i="3"/>
  <c r="CB34" i="3"/>
  <c r="CA34" i="3"/>
  <c r="BZ34" i="3"/>
  <c r="BY34" i="3"/>
  <c r="BX34" i="3"/>
  <c r="BW34" i="3"/>
  <c r="BV34" i="3"/>
  <c r="BU34" i="3"/>
  <c r="BT34" i="3"/>
  <c r="BS34" i="3"/>
  <c r="BR34" i="3"/>
  <c r="BQ34" i="3"/>
  <c r="BP34" i="3"/>
  <c r="BO34" i="3"/>
  <c r="BN34" i="3"/>
  <c r="BM34" i="3"/>
  <c r="BL34" i="3"/>
  <c r="BK34" i="3"/>
  <c r="BJ34" i="3"/>
  <c r="BI34" i="3"/>
  <c r="BH34" i="3"/>
  <c r="BG34" i="3"/>
  <c r="BF34" i="3"/>
  <c r="BE34" i="3"/>
  <c r="BD34" i="3"/>
  <c r="BC34" i="3"/>
  <c r="BB34" i="3"/>
  <c r="DX33" i="3"/>
  <c r="DW33" i="3"/>
  <c r="DV33" i="3"/>
  <c r="DU33" i="3"/>
  <c r="DT33" i="3"/>
  <c r="DS33" i="3"/>
  <c r="DR33" i="3"/>
  <c r="DQ33" i="3"/>
  <c r="DP33" i="3"/>
  <c r="DO33" i="3"/>
  <c r="DN33" i="3"/>
  <c r="DM33" i="3"/>
  <c r="DL33" i="3"/>
  <c r="DK33" i="3"/>
  <c r="DJ33" i="3"/>
  <c r="DI33" i="3"/>
  <c r="DH33" i="3"/>
  <c r="DG33" i="3"/>
  <c r="DF33" i="3"/>
  <c r="DE33" i="3"/>
  <c r="DD33" i="3"/>
  <c r="DC33" i="3"/>
  <c r="DB33" i="3"/>
  <c r="DA33" i="3"/>
  <c r="CZ33" i="3"/>
  <c r="CY33" i="3"/>
  <c r="CX33" i="3"/>
  <c r="CW33" i="3"/>
  <c r="CV33" i="3"/>
  <c r="CU33" i="3"/>
  <c r="CT33" i="3"/>
  <c r="CS33" i="3"/>
  <c r="CR33" i="3"/>
  <c r="CQ33" i="3"/>
  <c r="CP33" i="3"/>
  <c r="CO33" i="3"/>
  <c r="CN33" i="3"/>
  <c r="CM33" i="3"/>
  <c r="CL33" i="3"/>
  <c r="CK33" i="3"/>
  <c r="CJ33" i="3"/>
  <c r="CI33" i="3"/>
  <c r="CH33" i="3"/>
  <c r="CG33" i="3"/>
  <c r="CF33" i="3"/>
  <c r="CE33" i="3"/>
  <c r="CD33" i="3"/>
  <c r="CC33" i="3"/>
  <c r="CB33" i="3"/>
  <c r="CA33" i="3"/>
  <c r="BZ33" i="3"/>
  <c r="BY33" i="3"/>
  <c r="BX33" i="3"/>
  <c r="BW33" i="3"/>
  <c r="BV33" i="3"/>
  <c r="BU33" i="3"/>
  <c r="BT33" i="3"/>
  <c r="BS33" i="3"/>
  <c r="BR33" i="3"/>
  <c r="BQ33" i="3"/>
  <c r="BP33" i="3"/>
  <c r="BO33" i="3"/>
  <c r="BN33" i="3"/>
  <c r="BM33" i="3"/>
  <c r="BL33" i="3"/>
  <c r="BK33" i="3"/>
  <c r="BJ33" i="3"/>
  <c r="BI33" i="3"/>
  <c r="BH33" i="3"/>
  <c r="BG33" i="3"/>
  <c r="BF33" i="3"/>
  <c r="BE33" i="3"/>
  <c r="BD33" i="3"/>
  <c r="BC33" i="3"/>
  <c r="BB33" i="3"/>
  <c r="DX32" i="3"/>
  <c r="DW32" i="3"/>
  <c r="DV32" i="3"/>
  <c r="DU32" i="3"/>
  <c r="DT32" i="3"/>
  <c r="DS32" i="3"/>
  <c r="DR32" i="3"/>
  <c r="DQ32" i="3"/>
  <c r="DP32" i="3"/>
  <c r="DO32" i="3"/>
  <c r="DN32" i="3"/>
  <c r="DM32" i="3"/>
  <c r="DL32" i="3"/>
  <c r="DK32" i="3"/>
  <c r="DJ32" i="3"/>
  <c r="DI32" i="3"/>
  <c r="DH32" i="3"/>
  <c r="DG32" i="3"/>
  <c r="DF32" i="3"/>
  <c r="DE32" i="3"/>
  <c r="DD32" i="3"/>
  <c r="DC32"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L32" i="3"/>
  <c r="BK32" i="3"/>
  <c r="BJ32" i="3"/>
  <c r="BI32" i="3"/>
  <c r="BH32" i="3"/>
  <c r="BG32" i="3"/>
  <c r="BF32" i="3"/>
  <c r="BE32" i="3"/>
  <c r="BD32" i="3"/>
  <c r="BC32" i="3"/>
  <c r="BB32" i="3"/>
  <c r="DX31" i="3"/>
  <c r="DW31" i="3"/>
  <c r="DV31" i="3"/>
  <c r="DU31" i="3"/>
  <c r="DT31" i="3"/>
  <c r="DS31" i="3"/>
  <c r="DR31" i="3"/>
  <c r="DQ31" i="3"/>
  <c r="DP31" i="3"/>
  <c r="DO31" i="3"/>
  <c r="DN31" i="3"/>
  <c r="DM31" i="3"/>
  <c r="DL31" i="3"/>
  <c r="DK31" i="3"/>
  <c r="DJ31" i="3"/>
  <c r="DI31" i="3"/>
  <c r="DH31" i="3"/>
  <c r="DG31" i="3"/>
  <c r="DF31" i="3"/>
  <c r="DE31" i="3"/>
  <c r="DD31" i="3"/>
  <c r="DC31" i="3"/>
  <c r="DB31" i="3"/>
  <c r="DA31" i="3"/>
  <c r="CZ31" i="3"/>
  <c r="CY31" i="3"/>
  <c r="CX31" i="3"/>
  <c r="CW31" i="3"/>
  <c r="CV31" i="3"/>
  <c r="CU31" i="3"/>
  <c r="CT31" i="3"/>
  <c r="CS31" i="3"/>
  <c r="CR31" i="3"/>
  <c r="CQ31" i="3"/>
  <c r="CP31" i="3"/>
  <c r="CO31" i="3"/>
  <c r="CN31" i="3"/>
  <c r="CM31" i="3"/>
  <c r="CL31" i="3"/>
  <c r="CK31" i="3"/>
  <c r="CJ31" i="3"/>
  <c r="CI31" i="3"/>
  <c r="CH31" i="3"/>
  <c r="CG31" i="3"/>
  <c r="CF31" i="3"/>
  <c r="CE31" i="3"/>
  <c r="CD31" i="3"/>
  <c r="CC31" i="3"/>
  <c r="CB31" i="3"/>
  <c r="CA31" i="3"/>
  <c r="BZ31" i="3"/>
  <c r="BY31" i="3"/>
  <c r="BX31" i="3"/>
  <c r="BW31" i="3"/>
  <c r="BV31" i="3"/>
  <c r="BU31" i="3"/>
  <c r="BT31" i="3"/>
  <c r="BS31" i="3"/>
  <c r="BR31" i="3"/>
  <c r="BQ31" i="3"/>
  <c r="BP31" i="3"/>
  <c r="BO31" i="3"/>
  <c r="BN31" i="3"/>
  <c r="BM31" i="3"/>
  <c r="BL31" i="3"/>
  <c r="BK31" i="3"/>
  <c r="BJ31" i="3"/>
  <c r="BI31" i="3"/>
  <c r="BH31" i="3"/>
  <c r="BG31" i="3"/>
  <c r="BF31" i="3"/>
  <c r="BE31" i="3"/>
  <c r="BD31" i="3"/>
  <c r="BC31" i="3"/>
  <c r="BB31" i="3"/>
  <c r="DX30" i="3"/>
  <c r="DW30" i="3"/>
  <c r="DV30" i="3"/>
  <c r="DU30" i="3"/>
  <c r="DT30" i="3"/>
  <c r="DS30" i="3"/>
  <c r="DR30" i="3"/>
  <c r="DQ30" i="3"/>
  <c r="DP30" i="3"/>
  <c r="DO30" i="3"/>
  <c r="DN30" i="3"/>
  <c r="DM30" i="3"/>
  <c r="DL30" i="3"/>
  <c r="DK30" i="3"/>
  <c r="DJ30" i="3"/>
  <c r="DI30" i="3"/>
  <c r="DH30" i="3"/>
  <c r="DG30" i="3"/>
  <c r="DF30" i="3"/>
  <c r="DE30" i="3"/>
  <c r="DD30" i="3"/>
  <c r="DC30" i="3"/>
  <c r="DB30" i="3"/>
  <c r="DA30" i="3"/>
  <c r="CZ30" i="3"/>
  <c r="CY30" i="3"/>
  <c r="CX30" i="3"/>
  <c r="CW30" i="3"/>
  <c r="CV30" i="3"/>
  <c r="CU30" i="3"/>
  <c r="CT30" i="3"/>
  <c r="CS30" i="3"/>
  <c r="CR30" i="3"/>
  <c r="CQ30" i="3"/>
  <c r="CP30" i="3"/>
  <c r="CO30" i="3"/>
  <c r="CN30" i="3"/>
  <c r="CM30" i="3"/>
  <c r="CL30" i="3"/>
  <c r="CK30" i="3"/>
  <c r="CJ30" i="3"/>
  <c r="CI30" i="3"/>
  <c r="CH30" i="3"/>
  <c r="CG30" i="3"/>
  <c r="CF30" i="3"/>
  <c r="CE30" i="3"/>
  <c r="CD30" i="3"/>
  <c r="CC30" i="3"/>
  <c r="CB30" i="3"/>
  <c r="CA30" i="3"/>
  <c r="BZ30" i="3"/>
  <c r="BY30" i="3"/>
  <c r="BX30" i="3"/>
  <c r="BW30" i="3"/>
  <c r="BV30" i="3"/>
  <c r="BU30" i="3"/>
  <c r="BT30" i="3"/>
  <c r="BS30" i="3"/>
  <c r="BR30" i="3"/>
  <c r="BQ30" i="3"/>
  <c r="BP30" i="3"/>
  <c r="BO30" i="3"/>
  <c r="BN30" i="3"/>
  <c r="BM30" i="3"/>
  <c r="BL30" i="3"/>
  <c r="BK30" i="3"/>
  <c r="BJ30" i="3"/>
  <c r="BI30" i="3"/>
  <c r="BH30" i="3"/>
  <c r="BG30" i="3"/>
  <c r="BF30" i="3"/>
  <c r="BE30" i="3"/>
  <c r="BD30" i="3"/>
  <c r="BC30" i="3"/>
  <c r="BB30" i="3"/>
  <c r="DX29" i="3"/>
  <c r="DW29" i="3"/>
  <c r="DV29" i="3"/>
  <c r="DU29" i="3"/>
  <c r="DT29" i="3"/>
  <c r="DS29" i="3"/>
  <c r="DR29" i="3"/>
  <c r="DQ29" i="3"/>
  <c r="DP29" i="3"/>
  <c r="DO29" i="3"/>
  <c r="DN29" i="3"/>
  <c r="DM29" i="3"/>
  <c r="DL29" i="3"/>
  <c r="DK29" i="3"/>
  <c r="DJ29" i="3"/>
  <c r="DI29" i="3"/>
  <c r="DH29" i="3"/>
  <c r="DG29" i="3"/>
  <c r="DF29" i="3"/>
  <c r="DE29" i="3"/>
  <c r="DD29" i="3"/>
  <c r="DC29" i="3"/>
  <c r="DB29" i="3"/>
  <c r="DA29" i="3"/>
  <c r="CZ29" i="3"/>
  <c r="CY29" i="3"/>
  <c r="CX29" i="3"/>
  <c r="CW29" i="3"/>
  <c r="CV29" i="3"/>
  <c r="CU29" i="3"/>
  <c r="CT29" i="3"/>
  <c r="CS29" i="3"/>
  <c r="CR29" i="3"/>
  <c r="CQ29" i="3"/>
  <c r="CP29" i="3"/>
  <c r="CO29" i="3"/>
  <c r="CN29" i="3"/>
  <c r="CM29" i="3"/>
  <c r="CL29" i="3"/>
  <c r="CK29" i="3"/>
  <c r="CJ29" i="3"/>
  <c r="CI29" i="3"/>
  <c r="CH29" i="3"/>
  <c r="CG29" i="3"/>
  <c r="CF29" i="3"/>
  <c r="CE29" i="3"/>
  <c r="CD29" i="3"/>
  <c r="CC29" i="3"/>
  <c r="CB29" i="3"/>
  <c r="CA29" i="3"/>
  <c r="BZ29" i="3"/>
  <c r="BY29" i="3"/>
  <c r="BX29" i="3"/>
  <c r="BW29" i="3"/>
  <c r="BV29" i="3"/>
  <c r="BU29" i="3"/>
  <c r="BT29" i="3"/>
  <c r="BS29" i="3"/>
  <c r="BR29" i="3"/>
  <c r="BQ29" i="3"/>
  <c r="BP29" i="3"/>
  <c r="BO29" i="3"/>
  <c r="BN29" i="3"/>
  <c r="BM29" i="3"/>
  <c r="BL29" i="3"/>
  <c r="BK29" i="3"/>
  <c r="BJ29" i="3"/>
  <c r="BI29" i="3"/>
  <c r="BH29" i="3"/>
  <c r="BG29" i="3"/>
  <c r="BF29" i="3"/>
  <c r="BE29" i="3"/>
  <c r="BD29" i="3"/>
  <c r="BC29" i="3"/>
  <c r="BB29" i="3"/>
  <c r="DX28" i="3"/>
  <c r="DW28" i="3"/>
  <c r="DV28" i="3"/>
  <c r="DU28" i="3"/>
  <c r="DT28" i="3"/>
  <c r="DS28" i="3"/>
  <c r="DR28" i="3"/>
  <c r="DQ28" i="3"/>
  <c r="DP28" i="3"/>
  <c r="DO28" i="3"/>
  <c r="DN28" i="3"/>
  <c r="DM28" i="3"/>
  <c r="DL28" i="3"/>
  <c r="DK28" i="3"/>
  <c r="DJ28" i="3"/>
  <c r="DI28" i="3"/>
  <c r="DH28" i="3"/>
  <c r="DG28" i="3"/>
  <c r="DF28" i="3"/>
  <c r="DE28" i="3"/>
  <c r="DD28" i="3"/>
  <c r="DC28" i="3"/>
  <c r="DB28" i="3"/>
  <c r="DA28" i="3"/>
  <c r="CZ28" i="3"/>
  <c r="CY28" i="3"/>
  <c r="CX28" i="3"/>
  <c r="CW28" i="3"/>
  <c r="CV28" i="3"/>
  <c r="CU28" i="3"/>
  <c r="CT28" i="3"/>
  <c r="CS28" i="3"/>
  <c r="CR28" i="3"/>
  <c r="CQ28" i="3"/>
  <c r="CP28" i="3"/>
  <c r="CO28" i="3"/>
  <c r="CN28" i="3"/>
  <c r="CM28" i="3"/>
  <c r="CL28" i="3"/>
  <c r="CK28" i="3"/>
  <c r="CJ28" i="3"/>
  <c r="CI28" i="3"/>
  <c r="CH28" i="3"/>
  <c r="CG28" i="3"/>
  <c r="CF28" i="3"/>
  <c r="CE28" i="3"/>
  <c r="CD28" i="3"/>
  <c r="CC28" i="3"/>
  <c r="CB28" i="3"/>
  <c r="CA28" i="3"/>
  <c r="BZ28" i="3"/>
  <c r="BY28" i="3"/>
  <c r="BX28" i="3"/>
  <c r="BW28" i="3"/>
  <c r="BV28" i="3"/>
  <c r="BU28" i="3"/>
  <c r="BT28" i="3"/>
  <c r="BS28" i="3"/>
  <c r="BR28" i="3"/>
  <c r="BQ28" i="3"/>
  <c r="BP28" i="3"/>
  <c r="BO28" i="3"/>
  <c r="BN28" i="3"/>
  <c r="BM28" i="3"/>
  <c r="BL28" i="3"/>
  <c r="BK28" i="3"/>
  <c r="BJ28" i="3"/>
  <c r="BI28" i="3"/>
  <c r="BH28" i="3"/>
  <c r="BG28" i="3"/>
  <c r="BF28" i="3"/>
  <c r="BE28" i="3"/>
  <c r="BD28" i="3"/>
  <c r="BC28" i="3"/>
  <c r="BB28" i="3"/>
  <c r="DX26" i="3"/>
  <c r="DW26" i="3"/>
  <c r="DV26" i="3"/>
  <c r="DU26" i="3"/>
  <c r="DT26" i="3"/>
  <c r="DS26" i="3"/>
  <c r="DR26" i="3"/>
  <c r="DQ26" i="3"/>
  <c r="DP26" i="3"/>
  <c r="DO26" i="3"/>
  <c r="DN26" i="3"/>
  <c r="DM26" i="3"/>
  <c r="DL26" i="3"/>
  <c r="DK26" i="3"/>
  <c r="DJ26" i="3"/>
  <c r="DI26" i="3"/>
  <c r="DH26" i="3"/>
  <c r="DG26" i="3"/>
  <c r="DF26" i="3"/>
  <c r="DE26" i="3"/>
  <c r="DD26" i="3"/>
  <c r="DC26" i="3"/>
  <c r="DB26" i="3"/>
  <c r="DA26" i="3"/>
  <c r="CZ26" i="3"/>
  <c r="CY26" i="3"/>
  <c r="CX26" i="3"/>
  <c r="CW26" i="3"/>
  <c r="CV26" i="3"/>
  <c r="CU26" i="3"/>
  <c r="CT26" i="3"/>
  <c r="CS26" i="3"/>
  <c r="CR26" i="3"/>
  <c r="CQ26" i="3"/>
  <c r="CP26" i="3"/>
  <c r="CO26" i="3"/>
  <c r="CN26" i="3"/>
  <c r="CM26" i="3"/>
  <c r="CL26" i="3"/>
  <c r="CK26" i="3"/>
  <c r="CJ26" i="3"/>
  <c r="CI26" i="3"/>
  <c r="CH26" i="3"/>
  <c r="CG26" i="3"/>
  <c r="CF26" i="3"/>
  <c r="CE26" i="3"/>
  <c r="CD26" i="3"/>
  <c r="CC26" i="3"/>
  <c r="CB26" i="3"/>
  <c r="CA26" i="3"/>
  <c r="BZ26" i="3"/>
  <c r="BY26" i="3"/>
  <c r="BX26" i="3"/>
  <c r="BW26" i="3"/>
  <c r="BV26" i="3"/>
  <c r="BU26" i="3"/>
  <c r="BT26" i="3"/>
  <c r="BS26" i="3"/>
  <c r="BR26" i="3"/>
  <c r="BQ26" i="3"/>
  <c r="BP26" i="3"/>
  <c r="BO26" i="3"/>
  <c r="BN26" i="3"/>
  <c r="BM26" i="3"/>
  <c r="BL26" i="3"/>
  <c r="BK26" i="3"/>
  <c r="BJ26" i="3"/>
  <c r="BI26" i="3"/>
  <c r="BH26" i="3"/>
  <c r="BG26" i="3"/>
  <c r="BF26" i="3"/>
  <c r="BE26" i="3"/>
  <c r="BD26" i="3"/>
  <c r="BC26" i="3"/>
  <c r="BB26" i="3"/>
  <c r="DX25" i="3"/>
  <c r="DW25" i="3"/>
  <c r="DV25" i="3"/>
  <c r="DU25" i="3"/>
  <c r="DT25" i="3"/>
  <c r="DS25" i="3"/>
  <c r="DR25" i="3"/>
  <c r="DQ25" i="3"/>
  <c r="DP25" i="3"/>
  <c r="DO25" i="3"/>
  <c r="DN25" i="3"/>
  <c r="DM25" i="3"/>
  <c r="DL25" i="3"/>
  <c r="DK25" i="3"/>
  <c r="DJ25" i="3"/>
  <c r="DI25" i="3"/>
  <c r="DH25" i="3"/>
  <c r="DG25" i="3"/>
  <c r="DF25" i="3"/>
  <c r="DE25" i="3"/>
  <c r="DD25" i="3"/>
  <c r="DC25" i="3"/>
  <c r="DB25" i="3"/>
  <c r="DA25" i="3"/>
  <c r="CZ25" i="3"/>
  <c r="CY25" i="3"/>
  <c r="CX25" i="3"/>
  <c r="CW25" i="3"/>
  <c r="CV25" i="3"/>
  <c r="CU25" i="3"/>
  <c r="CT25" i="3"/>
  <c r="CS25" i="3"/>
  <c r="CR25" i="3"/>
  <c r="CQ25" i="3"/>
  <c r="CP25" i="3"/>
  <c r="CO25" i="3"/>
  <c r="CN25" i="3"/>
  <c r="CM25" i="3"/>
  <c r="CL25" i="3"/>
  <c r="CK25" i="3"/>
  <c r="CJ25" i="3"/>
  <c r="CI25" i="3"/>
  <c r="CH25" i="3"/>
  <c r="CG25" i="3"/>
  <c r="CF25" i="3"/>
  <c r="CE25" i="3"/>
  <c r="CD25" i="3"/>
  <c r="CC25" i="3"/>
  <c r="CB25" i="3"/>
  <c r="CA25" i="3"/>
  <c r="BZ25" i="3"/>
  <c r="BY25" i="3"/>
  <c r="BX25" i="3"/>
  <c r="BW25" i="3"/>
  <c r="BV25" i="3"/>
  <c r="BU25" i="3"/>
  <c r="BT25" i="3"/>
  <c r="BS25" i="3"/>
  <c r="BR25" i="3"/>
  <c r="BQ25" i="3"/>
  <c r="BP25" i="3"/>
  <c r="BO25" i="3"/>
  <c r="BN25" i="3"/>
  <c r="BM25" i="3"/>
  <c r="BL25" i="3"/>
  <c r="BK25" i="3"/>
  <c r="BJ25" i="3"/>
  <c r="BI25" i="3"/>
  <c r="BH25" i="3"/>
  <c r="BG25" i="3"/>
  <c r="BF25" i="3"/>
  <c r="BE25" i="3"/>
  <c r="BD25" i="3"/>
  <c r="BC25" i="3"/>
  <c r="BB25" i="3"/>
  <c r="DX24" i="3"/>
  <c r="DW24" i="3"/>
  <c r="DV24" i="3"/>
  <c r="DU24" i="3"/>
  <c r="DT24" i="3"/>
  <c r="DS24" i="3"/>
  <c r="DR24" i="3"/>
  <c r="DQ24" i="3"/>
  <c r="DP24" i="3"/>
  <c r="DO24" i="3"/>
  <c r="DN24" i="3"/>
  <c r="DM24" i="3"/>
  <c r="DL24" i="3"/>
  <c r="DK24" i="3"/>
  <c r="DJ24" i="3"/>
  <c r="DI24" i="3"/>
  <c r="DH24" i="3"/>
  <c r="DG24" i="3"/>
  <c r="DF24" i="3"/>
  <c r="DE24" i="3"/>
  <c r="DD24" i="3"/>
  <c r="DC24" i="3"/>
  <c r="DB24" i="3"/>
  <c r="DA24" i="3"/>
  <c r="CZ24" i="3"/>
  <c r="CY24" i="3"/>
  <c r="CX24" i="3"/>
  <c r="CW24" i="3"/>
  <c r="CV24" i="3"/>
  <c r="CU24" i="3"/>
  <c r="CT24" i="3"/>
  <c r="CS24" i="3"/>
  <c r="CR24" i="3"/>
  <c r="CQ24"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V34" i="3"/>
  <c r="U34" i="3"/>
  <c r="T34" i="3"/>
  <c r="S34" i="3"/>
  <c r="R34" i="3"/>
  <c r="Q34"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T33" i="3"/>
  <c r="S33" i="3"/>
  <c r="R33" i="3"/>
  <c r="Q33"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AZ31"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T31" i="3"/>
  <c r="S31" i="3"/>
  <c r="R31" i="3"/>
  <c r="Q31"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R30" i="3"/>
  <c r="Q30" i="3"/>
  <c r="AZ29"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T26" i="3"/>
  <c r="S26" i="3"/>
  <c r="R26" i="3"/>
  <c r="Q26" i="3"/>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Q25" i="3"/>
  <c r="Q23" i="3" s="1"/>
  <c r="AZ24" i="3"/>
  <c r="AZ23" i="3" s="1"/>
  <c r="AY24" i="3"/>
  <c r="AY23" i="3" s="1"/>
  <c r="AX24" i="3"/>
  <c r="AX23" i="3" s="1"/>
  <c r="AW24" i="3"/>
  <c r="AW23" i="3" s="1"/>
  <c r="AV24" i="3"/>
  <c r="AV23" i="3" s="1"/>
  <c r="AU24" i="3"/>
  <c r="AU23" i="3" s="1"/>
  <c r="AT24" i="3"/>
  <c r="AT23" i="3" s="1"/>
  <c r="AS24" i="3"/>
  <c r="AS23" i="3" s="1"/>
  <c r="AR24" i="3"/>
  <c r="AR23" i="3" s="1"/>
  <c r="AQ24" i="3"/>
  <c r="AQ23" i="3" s="1"/>
  <c r="AP24" i="3"/>
  <c r="AP23" i="3" s="1"/>
  <c r="AO24" i="3"/>
  <c r="AO23" i="3" s="1"/>
  <c r="AN24" i="3"/>
  <c r="AN23" i="3" s="1"/>
  <c r="AM24" i="3"/>
  <c r="AM23" i="3" s="1"/>
  <c r="AL24" i="3"/>
  <c r="AL23" i="3" s="1"/>
  <c r="AK24" i="3"/>
  <c r="AK23" i="3" s="1"/>
  <c r="AJ24" i="3"/>
  <c r="AJ23" i="3" s="1"/>
  <c r="AI24" i="3"/>
  <c r="AI23" i="3" s="1"/>
  <c r="AH24" i="3"/>
  <c r="AH23" i="3" s="1"/>
  <c r="AG24" i="3"/>
  <c r="AG23" i="3" s="1"/>
  <c r="AF24" i="3"/>
  <c r="AF23" i="3" s="1"/>
  <c r="AE24" i="3"/>
  <c r="AE23" i="3" s="1"/>
  <c r="AD24" i="3"/>
  <c r="AD23" i="3" s="1"/>
  <c r="AC24" i="3"/>
  <c r="AC23" i="3" s="1"/>
  <c r="AB24" i="3"/>
  <c r="AB23" i="3" s="1"/>
  <c r="AA24" i="3"/>
  <c r="AA23" i="3" s="1"/>
  <c r="Z24" i="3"/>
  <c r="Z23" i="3" s="1"/>
  <c r="Y24" i="3"/>
  <c r="Y23" i="3" s="1"/>
  <c r="X24" i="3"/>
  <c r="X23" i="3" s="1"/>
  <c r="W24" i="3"/>
  <c r="W23" i="3" s="1"/>
  <c r="V24" i="3"/>
  <c r="V23" i="3" s="1"/>
  <c r="U24" i="3"/>
  <c r="U23" i="3" s="1"/>
  <c r="T24" i="3"/>
  <c r="T23" i="3" s="1"/>
  <c r="S24" i="3"/>
  <c r="S23" i="3" s="1"/>
  <c r="R24" i="3"/>
  <c r="R23" i="3" s="1"/>
  <c r="O34" i="3"/>
  <c r="N34" i="3"/>
  <c r="M34" i="3"/>
  <c r="L34" i="3"/>
  <c r="K34" i="3"/>
  <c r="J34" i="3"/>
  <c r="I34" i="3"/>
  <c r="H34" i="3"/>
  <c r="G34" i="3"/>
  <c r="F34" i="3"/>
  <c r="E34" i="3"/>
  <c r="D34" i="3"/>
  <c r="C34" i="3"/>
  <c r="O33" i="3"/>
  <c r="N33" i="3"/>
  <c r="M33" i="3"/>
  <c r="L33" i="3"/>
  <c r="K33" i="3"/>
  <c r="J33" i="3"/>
  <c r="I33" i="3"/>
  <c r="H33" i="3"/>
  <c r="G33" i="3"/>
  <c r="F33" i="3"/>
  <c r="E33" i="3"/>
  <c r="D33" i="3"/>
  <c r="C33" i="3"/>
  <c r="O32" i="3"/>
  <c r="N32" i="3"/>
  <c r="M32" i="3"/>
  <c r="L32" i="3"/>
  <c r="K32" i="3"/>
  <c r="J32" i="3"/>
  <c r="I32" i="3"/>
  <c r="H32" i="3"/>
  <c r="G32" i="3"/>
  <c r="F32" i="3"/>
  <c r="E32" i="3"/>
  <c r="D32" i="3"/>
  <c r="C32" i="3"/>
  <c r="O31" i="3"/>
  <c r="N31" i="3"/>
  <c r="M31" i="3"/>
  <c r="L31" i="3"/>
  <c r="K31" i="3"/>
  <c r="J31" i="3"/>
  <c r="I31" i="3"/>
  <c r="H31" i="3"/>
  <c r="G31" i="3"/>
  <c r="F31" i="3"/>
  <c r="E31" i="3"/>
  <c r="D31" i="3"/>
  <c r="C31" i="3"/>
  <c r="O30" i="3"/>
  <c r="N30" i="3"/>
  <c r="M30" i="3"/>
  <c r="L30" i="3"/>
  <c r="K30" i="3"/>
  <c r="J30" i="3"/>
  <c r="I30" i="3"/>
  <c r="H30" i="3"/>
  <c r="G30" i="3"/>
  <c r="F30" i="3"/>
  <c r="E30" i="3"/>
  <c r="D30" i="3"/>
  <c r="C30" i="3"/>
  <c r="O29" i="3"/>
  <c r="N29" i="3"/>
  <c r="M29" i="3"/>
  <c r="L29" i="3"/>
  <c r="K29" i="3"/>
  <c r="J29" i="3"/>
  <c r="I29" i="3"/>
  <c r="H29" i="3"/>
  <c r="G29" i="3"/>
  <c r="F29" i="3"/>
  <c r="E29" i="3"/>
  <c r="D29" i="3"/>
  <c r="C29" i="3"/>
  <c r="O28" i="3"/>
  <c r="N28" i="3"/>
  <c r="M28" i="3"/>
  <c r="L28" i="3"/>
  <c r="K28" i="3"/>
  <c r="J28" i="3"/>
  <c r="I28" i="3"/>
  <c r="H28" i="3"/>
  <c r="G28" i="3"/>
  <c r="F28" i="3"/>
  <c r="E28" i="3"/>
  <c r="D28" i="3"/>
  <c r="C28" i="3"/>
  <c r="O26" i="3"/>
  <c r="N26" i="3"/>
  <c r="M26" i="3"/>
  <c r="L26" i="3"/>
  <c r="K26" i="3"/>
  <c r="J26" i="3"/>
  <c r="I26" i="3"/>
  <c r="H26" i="3"/>
  <c r="G26" i="3"/>
  <c r="F26" i="3"/>
  <c r="E26" i="3"/>
  <c r="D26" i="3"/>
  <c r="C26" i="3"/>
  <c r="O25" i="3"/>
  <c r="N25" i="3"/>
  <c r="M25" i="3"/>
  <c r="L25" i="3"/>
  <c r="K25" i="3"/>
  <c r="J25" i="3"/>
  <c r="I25" i="3"/>
  <c r="H25" i="3"/>
  <c r="G25" i="3"/>
  <c r="F25" i="3"/>
  <c r="E25" i="3"/>
  <c r="C25" i="3"/>
  <c r="O24" i="3"/>
  <c r="N24" i="3"/>
  <c r="M24" i="3"/>
  <c r="L24" i="3"/>
  <c r="K24" i="3"/>
  <c r="J24" i="3"/>
  <c r="I24" i="3"/>
  <c r="H24" i="3"/>
  <c r="G24" i="3"/>
  <c r="F24" i="3"/>
  <c r="E24" i="3"/>
  <c r="C24" i="3"/>
  <c r="P34" i="3"/>
  <c r="P33" i="3"/>
  <c r="P32" i="3"/>
  <c r="P31" i="3"/>
  <c r="P30" i="3"/>
  <c r="P29" i="3"/>
  <c r="P28" i="3"/>
  <c r="P26" i="3"/>
  <c r="P25" i="3"/>
  <c r="F35" i="3" l="1"/>
  <c r="J35" i="3"/>
  <c r="N35" i="3"/>
  <c r="R35" i="3"/>
  <c r="V35" i="3"/>
  <c r="Z35" i="3"/>
  <c r="AD35" i="3"/>
  <c r="AH35" i="3"/>
  <c r="AL35" i="3"/>
  <c r="C35" i="3"/>
  <c r="G35" i="3"/>
  <c r="K35" i="3"/>
  <c r="O35" i="3"/>
  <c r="S35" i="3"/>
  <c r="W35" i="3"/>
  <c r="AA35" i="3"/>
  <c r="AE35" i="3"/>
  <c r="AI35" i="3"/>
  <c r="AM35" i="3"/>
  <c r="AQ35" i="3"/>
  <c r="AU35" i="3"/>
  <c r="AY35" i="3"/>
  <c r="BD35" i="3"/>
  <c r="BH35" i="3"/>
  <c r="BL35" i="3"/>
  <c r="BP35" i="3"/>
  <c r="BT35" i="3"/>
  <c r="BX35" i="3"/>
  <c r="CB35" i="3"/>
  <c r="CF35" i="3"/>
  <c r="CJ35" i="3"/>
  <c r="CN35" i="3"/>
  <c r="CR35" i="3"/>
  <c r="CV35" i="3"/>
  <c r="CZ35" i="3"/>
  <c r="DD35" i="3"/>
  <c r="C23" i="3"/>
  <c r="H23" i="3"/>
  <c r="L23" i="3"/>
  <c r="BC23" i="3"/>
  <c r="BG23" i="3"/>
  <c r="BK23" i="3"/>
  <c r="BO23" i="3"/>
  <c r="BS23" i="3"/>
  <c r="BW23" i="3"/>
  <c r="CA23" i="3"/>
  <c r="CE23" i="3"/>
  <c r="CI23" i="3"/>
  <c r="CM23" i="3"/>
  <c r="CQ23" i="3"/>
  <c r="CU23" i="3"/>
  <c r="CY23" i="3"/>
  <c r="DC23" i="3"/>
  <c r="D35" i="3"/>
  <c r="H35" i="3"/>
  <c r="L35" i="3"/>
  <c r="BQ23" i="3"/>
  <c r="BU23" i="3"/>
  <c r="BY23" i="3"/>
  <c r="CC23" i="3"/>
  <c r="CG23" i="3"/>
  <c r="CK23" i="3"/>
  <c r="CO23" i="3"/>
  <c r="CS23" i="3"/>
  <c r="CW23" i="3"/>
  <c r="DA23" i="3"/>
  <c r="DE23" i="3"/>
  <c r="BB23" i="3"/>
  <c r="BF23" i="3"/>
  <c r="BJ23" i="3"/>
  <c r="BN23" i="3"/>
  <c r="BR23" i="3"/>
  <c r="BV23" i="3"/>
  <c r="BZ23" i="3"/>
  <c r="CD23" i="3"/>
  <c r="CH23" i="3"/>
  <c r="CL23" i="3"/>
  <c r="CP23" i="3"/>
  <c r="CT23" i="3"/>
  <c r="CX23" i="3"/>
  <c r="DB23" i="3"/>
  <c r="E23" i="3"/>
  <c r="I23" i="3"/>
  <c r="M23" i="3"/>
  <c r="D23" i="3"/>
  <c r="BD23" i="3"/>
  <c r="BH23" i="3"/>
  <c r="BL23" i="3"/>
  <c r="BP23" i="3"/>
  <c r="BT23" i="3"/>
  <c r="BX23" i="3"/>
  <c r="CB23" i="3"/>
  <c r="CF23" i="3"/>
  <c r="CJ23" i="3"/>
  <c r="CN23" i="3"/>
  <c r="CR23" i="3"/>
  <c r="CV23" i="3"/>
  <c r="CZ23" i="3"/>
  <c r="DD23" i="3"/>
  <c r="F23" i="3"/>
  <c r="J23" i="3"/>
  <c r="N23" i="3"/>
  <c r="BE23" i="3"/>
  <c r="BI23" i="3"/>
  <c r="BM23" i="3"/>
  <c r="P23" i="3"/>
  <c r="G23" i="3"/>
  <c r="K23" i="3"/>
  <c r="O23" i="3"/>
  <c r="DX80" i="3"/>
  <c r="DW80" i="3"/>
  <c r="DV80" i="3"/>
  <c r="DU80" i="3"/>
  <c r="DT80" i="3"/>
  <c r="DS80" i="3"/>
  <c r="DR80" i="3"/>
  <c r="DQ80" i="3"/>
  <c r="DP80" i="3"/>
  <c r="DO80" i="3"/>
  <c r="DN80" i="3"/>
  <c r="DM80" i="3"/>
  <c r="DL80" i="3"/>
  <c r="DK80" i="3"/>
  <c r="DJ80" i="3"/>
  <c r="DI80" i="3"/>
  <c r="DH80" i="3"/>
  <c r="DG80" i="3"/>
  <c r="DF80" i="3"/>
  <c r="DE80" i="3"/>
  <c r="DD80" i="3"/>
  <c r="DC80" i="3"/>
  <c r="DB80" i="3"/>
  <c r="DA80" i="3"/>
  <c r="CZ80" i="3"/>
  <c r="CY80" i="3"/>
  <c r="CX80" i="3"/>
  <c r="CW80" i="3"/>
  <c r="CV80" i="3"/>
  <c r="CU80" i="3"/>
  <c r="CT80" i="3"/>
  <c r="CS80" i="3"/>
  <c r="CR80" i="3"/>
  <c r="CQ80" i="3"/>
  <c r="CP80" i="3"/>
  <c r="CO80" i="3"/>
  <c r="CN80" i="3"/>
  <c r="CM80" i="3"/>
  <c r="CL80" i="3"/>
  <c r="CK80" i="3"/>
  <c r="CJ80" i="3"/>
  <c r="CI80" i="3"/>
  <c r="CH80" i="3"/>
  <c r="CG80" i="3"/>
  <c r="CF80" i="3"/>
  <c r="CE80" i="3"/>
  <c r="CD80" i="3"/>
  <c r="CC80" i="3"/>
  <c r="CB80" i="3"/>
  <c r="CA80" i="3"/>
  <c r="BZ80" i="3"/>
  <c r="BY80" i="3"/>
  <c r="BX80" i="3"/>
  <c r="BW80" i="3"/>
  <c r="BV80" i="3"/>
  <c r="BU80" i="3"/>
  <c r="BT80" i="3"/>
  <c r="BS80" i="3"/>
  <c r="BR80" i="3"/>
  <c r="BQ80" i="3"/>
  <c r="BP80" i="3"/>
  <c r="BO80" i="3"/>
  <c r="BN80" i="3"/>
  <c r="BM80" i="3"/>
  <c r="BL80" i="3"/>
  <c r="BK80" i="3"/>
  <c r="BJ80" i="3"/>
  <c r="BI80" i="3"/>
  <c r="BH80" i="3"/>
  <c r="BG80" i="3"/>
  <c r="BF80" i="3"/>
  <c r="BE80" i="3"/>
  <c r="BD80" i="3"/>
  <c r="BC80" i="3"/>
  <c r="BB80"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I80" i="3"/>
  <c r="H80" i="3"/>
  <c r="G80" i="3"/>
  <c r="F80" i="3"/>
  <c r="E80" i="3"/>
  <c r="D80" i="3"/>
  <c r="DX78" i="3"/>
  <c r="DW78" i="3"/>
  <c r="DV78" i="3"/>
  <c r="DU78" i="3"/>
  <c r="DT78" i="3"/>
  <c r="DS78" i="3"/>
  <c r="DR78" i="3"/>
  <c r="DQ78" i="3"/>
  <c r="DP78" i="3"/>
  <c r="DO78" i="3"/>
  <c r="DN78" i="3"/>
  <c r="DM78" i="3"/>
  <c r="DL78" i="3"/>
  <c r="DK78" i="3"/>
  <c r="DJ78" i="3"/>
  <c r="DI78" i="3"/>
  <c r="DH78" i="3"/>
  <c r="DG78" i="3"/>
  <c r="DF78" i="3"/>
  <c r="DE78" i="3"/>
  <c r="DD78" i="3"/>
  <c r="DC78" i="3"/>
  <c r="DB78" i="3"/>
  <c r="DA78" i="3"/>
  <c r="CZ78" i="3"/>
  <c r="CY78" i="3"/>
  <c r="CX78" i="3"/>
  <c r="CW78" i="3"/>
  <c r="CV78" i="3"/>
  <c r="CU78" i="3"/>
  <c r="CT78" i="3"/>
  <c r="CS78" i="3"/>
  <c r="CR78" i="3"/>
  <c r="CQ78" i="3"/>
  <c r="CP78" i="3"/>
  <c r="CO78" i="3"/>
  <c r="CN78" i="3"/>
  <c r="CM78" i="3"/>
  <c r="CL78" i="3"/>
  <c r="CK78" i="3"/>
  <c r="CJ78" i="3"/>
  <c r="CI78" i="3"/>
  <c r="CH78" i="3"/>
  <c r="CG78" i="3"/>
  <c r="CF78" i="3"/>
  <c r="CE78" i="3"/>
  <c r="CD78" i="3"/>
  <c r="CC78" i="3"/>
  <c r="CB78" i="3"/>
  <c r="CA78" i="3"/>
  <c r="BZ78" i="3"/>
  <c r="BY78" i="3"/>
  <c r="BX78" i="3"/>
  <c r="BW78" i="3"/>
  <c r="BV78" i="3"/>
  <c r="BU78" i="3"/>
  <c r="BT78" i="3"/>
  <c r="BS78" i="3"/>
  <c r="BR78" i="3"/>
  <c r="BQ78" i="3"/>
  <c r="BP78" i="3"/>
  <c r="BO78" i="3"/>
  <c r="BN78" i="3"/>
  <c r="BM78" i="3"/>
  <c r="BL78" i="3"/>
  <c r="BK78" i="3"/>
  <c r="BJ78" i="3"/>
  <c r="BI78" i="3"/>
  <c r="BH78" i="3"/>
  <c r="BG78" i="3"/>
  <c r="BF78" i="3"/>
  <c r="BE78" i="3"/>
  <c r="BD78" i="3"/>
  <c r="BC78" i="3"/>
  <c r="BB78"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V78" i="3"/>
  <c r="U78" i="3"/>
  <c r="T78" i="3"/>
  <c r="S78" i="3"/>
  <c r="R78" i="3"/>
  <c r="Q78" i="3"/>
  <c r="P78" i="3"/>
  <c r="O78" i="3"/>
  <c r="N78" i="3"/>
  <c r="M78" i="3"/>
  <c r="L78" i="3"/>
  <c r="K78" i="3"/>
  <c r="J78" i="3"/>
  <c r="I78" i="3"/>
  <c r="H78" i="3"/>
  <c r="G78" i="3"/>
  <c r="F78" i="3"/>
  <c r="E78" i="3"/>
  <c r="D78" i="3"/>
  <c r="C78" i="3"/>
  <c r="DX76" i="3"/>
  <c r="DW76" i="3"/>
  <c r="DV76" i="3"/>
  <c r="DU76" i="3"/>
  <c r="DT76" i="3"/>
  <c r="DS76" i="3"/>
  <c r="DR76" i="3"/>
  <c r="DQ76" i="3"/>
  <c r="DP76" i="3"/>
  <c r="DO76" i="3"/>
  <c r="DN76" i="3"/>
  <c r="DM76" i="3"/>
  <c r="DL76" i="3"/>
  <c r="DK76" i="3"/>
  <c r="DJ76" i="3"/>
  <c r="DI76" i="3"/>
  <c r="DH76" i="3"/>
  <c r="DG76" i="3"/>
  <c r="DF76" i="3"/>
  <c r="DE76" i="3"/>
  <c r="DD76" i="3"/>
  <c r="DC76" i="3"/>
  <c r="DB76" i="3"/>
  <c r="DA76" i="3"/>
  <c r="CZ76" i="3"/>
  <c r="CY76" i="3"/>
  <c r="CX76" i="3"/>
  <c r="CW76" i="3"/>
  <c r="CV76" i="3"/>
  <c r="CU76" i="3"/>
  <c r="CT76" i="3"/>
  <c r="CS76" i="3"/>
  <c r="CR76" i="3"/>
  <c r="CQ76" i="3"/>
  <c r="CP76" i="3"/>
  <c r="CO76" i="3"/>
  <c r="CN76" i="3"/>
  <c r="CM76" i="3"/>
  <c r="CL76" i="3"/>
  <c r="CK76" i="3"/>
  <c r="CJ76" i="3"/>
  <c r="CI76" i="3"/>
  <c r="CH76" i="3"/>
  <c r="CG76" i="3"/>
  <c r="CF76" i="3"/>
  <c r="CE76" i="3"/>
  <c r="CD76" i="3"/>
  <c r="CC76" i="3"/>
  <c r="CB76" i="3"/>
  <c r="CA76" i="3"/>
  <c r="BZ76" i="3"/>
  <c r="BY76" i="3"/>
  <c r="BX76" i="3"/>
  <c r="BW76" i="3"/>
  <c r="BV76" i="3"/>
  <c r="BU76" i="3"/>
  <c r="BT76" i="3"/>
  <c r="BS76" i="3"/>
  <c r="BR76" i="3"/>
  <c r="BQ76" i="3"/>
  <c r="BP76" i="3"/>
  <c r="BO76" i="3"/>
  <c r="BN76" i="3"/>
  <c r="BM76" i="3"/>
  <c r="BL76" i="3"/>
  <c r="BK76" i="3"/>
  <c r="BJ76" i="3"/>
  <c r="BI76" i="3"/>
  <c r="BH76" i="3"/>
  <c r="BG76" i="3"/>
  <c r="BF76" i="3"/>
  <c r="BE76" i="3"/>
  <c r="BD76" i="3"/>
  <c r="BC76" i="3"/>
  <c r="BB76"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F76" i="3"/>
  <c r="E76" i="3"/>
  <c r="D76" i="3"/>
  <c r="C76" i="3"/>
  <c r="DX77" i="3"/>
  <c r="DW77" i="3"/>
  <c r="DV77" i="3"/>
  <c r="DU77" i="3"/>
  <c r="DT77" i="3"/>
  <c r="DS77" i="3"/>
  <c r="DR77" i="3"/>
  <c r="DQ77" i="3"/>
  <c r="DP77" i="3"/>
  <c r="DO77" i="3"/>
  <c r="DN77" i="3"/>
  <c r="DM77" i="3"/>
  <c r="DL77" i="3"/>
  <c r="DK77" i="3"/>
  <c r="DJ77" i="3"/>
  <c r="DI77" i="3"/>
  <c r="DH77" i="3"/>
  <c r="DG77" i="3"/>
  <c r="DF77" i="3"/>
  <c r="DE77" i="3"/>
  <c r="DD77" i="3"/>
  <c r="DC77" i="3"/>
  <c r="DB77" i="3"/>
  <c r="DA77" i="3"/>
  <c r="CZ77" i="3"/>
  <c r="CY77" i="3"/>
  <c r="CX77" i="3"/>
  <c r="CW77" i="3"/>
  <c r="CV77" i="3"/>
  <c r="CU77" i="3"/>
  <c r="CT77" i="3"/>
  <c r="CS77" i="3"/>
  <c r="CR77" i="3"/>
  <c r="CQ77" i="3"/>
  <c r="CP77" i="3"/>
  <c r="CO77" i="3"/>
  <c r="CN77" i="3"/>
  <c r="CM77" i="3"/>
  <c r="CL77" i="3"/>
  <c r="CK77" i="3"/>
  <c r="CJ77" i="3"/>
  <c r="CI77" i="3"/>
  <c r="CH77" i="3"/>
  <c r="CG77" i="3"/>
  <c r="CF77" i="3"/>
  <c r="CE77" i="3"/>
  <c r="CD77" i="3"/>
  <c r="CC77" i="3"/>
  <c r="CB77" i="3"/>
  <c r="CA77" i="3"/>
  <c r="BZ77" i="3"/>
  <c r="BY77" i="3"/>
  <c r="BX77" i="3"/>
  <c r="BW77" i="3"/>
  <c r="BV77" i="3"/>
  <c r="BU77" i="3"/>
  <c r="BT77" i="3"/>
  <c r="BS77" i="3"/>
  <c r="BR77" i="3"/>
  <c r="BQ77" i="3"/>
  <c r="BP77" i="3"/>
  <c r="BO77" i="3"/>
  <c r="BN77" i="3"/>
  <c r="BM77" i="3"/>
  <c r="BL77" i="3"/>
  <c r="BK77" i="3"/>
  <c r="BJ77" i="3"/>
  <c r="BI77" i="3"/>
  <c r="BH77" i="3"/>
  <c r="BG77" i="3"/>
  <c r="BF77" i="3"/>
  <c r="BE77" i="3"/>
  <c r="BD77" i="3"/>
  <c r="BC77" i="3"/>
  <c r="BB77" i="3"/>
  <c r="BA77" i="3"/>
  <c r="AZ77"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T77" i="3"/>
  <c r="S77" i="3"/>
  <c r="R77" i="3"/>
  <c r="Q77" i="3"/>
  <c r="P77" i="3"/>
  <c r="O77" i="3"/>
  <c r="N77" i="3"/>
  <c r="M77" i="3"/>
  <c r="L77" i="3"/>
  <c r="K77" i="3"/>
  <c r="J77" i="3"/>
  <c r="I77" i="3"/>
  <c r="H77" i="3"/>
  <c r="G77" i="3"/>
  <c r="F77" i="3"/>
  <c r="E77" i="3"/>
  <c r="D77" i="3"/>
  <c r="C77" i="3"/>
  <c r="DX75" i="3"/>
  <c r="DW75" i="3"/>
  <c r="DV75" i="3"/>
  <c r="DU75" i="3"/>
  <c r="DT75" i="3"/>
  <c r="DS75" i="3"/>
  <c r="DR75" i="3"/>
  <c r="DQ75" i="3"/>
  <c r="DP75" i="3"/>
  <c r="DO75" i="3"/>
  <c r="DN75" i="3"/>
  <c r="DM75" i="3"/>
  <c r="DL75" i="3"/>
  <c r="DK75" i="3"/>
  <c r="DJ75" i="3"/>
  <c r="DI75" i="3"/>
  <c r="DH75" i="3"/>
  <c r="DG75" i="3"/>
  <c r="DF75" i="3"/>
  <c r="DE75" i="3"/>
  <c r="DD75" i="3"/>
  <c r="DC75" i="3"/>
  <c r="DB75" i="3"/>
  <c r="DA75" i="3"/>
  <c r="CZ75" i="3"/>
  <c r="CY75" i="3"/>
  <c r="CX75" i="3"/>
  <c r="CW75" i="3"/>
  <c r="CV75" i="3"/>
  <c r="CU75" i="3"/>
  <c r="CT75" i="3"/>
  <c r="CS75" i="3"/>
  <c r="CR75" i="3"/>
  <c r="CQ75" i="3"/>
  <c r="CP75" i="3"/>
  <c r="CO75" i="3"/>
  <c r="CN75" i="3"/>
  <c r="CM75" i="3"/>
  <c r="CL75" i="3"/>
  <c r="CK75" i="3"/>
  <c r="CJ75" i="3"/>
  <c r="CI75" i="3"/>
  <c r="CH75" i="3"/>
  <c r="CG75" i="3"/>
  <c r="CF75" i="3"/>
  <c r="CE75" i="3"/>
  <c r="CD75" i="3"/>
  <c r="CC75" i="3"/>
  <c r="CB75" i="3"/>
  <c r="CA75" i="3"/>
  <c r="BZ75" i="3"/>
  <c r="BY75" i="3"/>
  <c r="BX75" i="3"/>
  <c r="BW75" i="3"/>
  <c r="BV75" i="3"/>
  <c r="BU75" i="3"/>
  <c r="BT75" i="3"/>
  <c r="BS75" i="3"/>
  <c r="BR75" i="3"/>
  <c r="BQ75" i="3"/>
  <c r="BP75" i="3"/>
  <c r="BO75" i="3"/>
  <c r="BN75" i="3"/>
  <c r="BM75" i="3"/>
  <c r="BL75" i="3"/>
  <c r="BK75" i="3"/>
  <c r="BJ75" i="3"/>
  <c r="BI75" i="3"/>
  <c r="BH75" i="3"/>
  <c r="BG75" i="3"/>
  <c r="BF75" i="3"/>
  <c r="BE75" i="3"/>
  <c r="BD75" i="3"/>
  <c r="BC75" i="3"/>
  <c r="BB75" i="3"/>
  <c r="BA75" i="3"/>
  <c r="AZ75" i="3"/>
  <c r="AY75" i="3"/>
  <c r="AX75" i="3"/>
  <c r="AW75" i="3"/>
  <c r="AV75" i="3"/>
  <c r="AU75" i="3"/>
  <c r="AT75" i="3"/>
  <c r="AS75" i="3"/>
  <c r="AR75" i="3"/>
  <c r="AQ75" i="3"/>
  <c r="AP75" i="3"/>
  <c r="AO75" i="3"/>
  <c r="AN75" i="3"/>
  <c r="AM75" i="3"/>
  <c r="AL75" i="3"/>
  <c r="AK75" i="3"/>
  <c r="AJ75" i="3"/>
  <c r="AI75" i="3"/>
  <c r="AH75" i="3"/>
  <c r="AG75" i="3"/>
  <c r="AF75" i="3"/>
  <c r="AE75" i="3"/>
  <c r="AD75" i="3"/>
  <c r="AC75" i="3"/>
  <c r="AB75" i="3"/>
  <c r="AA75" i="3"/>
  <c r="Z75" i="3"/>
  <c r="Y75" i="3"/>
  <c r="X75" i="3"/>
  <c r="W75" i="3"/>
  <c r="V75" i="3"/>
  <c r="U75" i="3"/>
  <c r="T75" i="3"/>
  <c r="S75" i="3"/>
  <c r="R75" i="3"/>
  <c r="Q75" i="3"/>
  <c r="P75" i="3"/>
  <c r="O75" i="3"/>
  <c r="N75" i="3"/>
  <c r="M75" i="3"/>
  <c r="L75" i="3"/>
  <c r="K75" i="3"/>
  <c r="J75" i="3"/>
  <c r="I75" i="3"/>
  <c r="H75" i="3"/>
  <c r="G75" i="3"/>
  <c r="F75" i="3"/>
  <c r="E75" i="3"/>
  <c r="D75" i="3"/>
  <c r="C75" i="3"/>
  <c r="DX73" i="3"/>
  <c r="DW73" i="3"/>
  <c r="DV73" i="3"/>
  <c r="DU73" i="3"/>
  <c r="DT73" i="3"/>
  <c r="DS73" i="3"/>
  <c r="DR73" i="3"/>
  <c r="DQ73" i="3"/>
  <c r="DP73" i="3"/>
  <c r="DO73" i="3"/>
  <c r="DN73" i="3"/>
  <c r="DM73" i="3"/>
  <c r="DL73" i="3"/>
  <c r="DK73" i="3"/>
  <c r="DJ73" i="3"/>
  <c r="DI73" i="3"/>
  <c r="DH73" i="3"/>
  <c r="DG73" i="3"/>
  <c r="DF73" i="3"/>
  <c r="DE73" i="3"/>
  <c r="DD73" i="3"/>
  <c r="DC73" i="3"/>
  <c r="DB73" i="3"/>
  <c r="DA73" i="3"/>
  <c r="CZ73" i="3"/>
  <c r="CY73" i="3"/>
  <c r="CX73" i="3"/>
  <c r="CW73" i="3"/>
  <c r="CV73" i="3"/>
  <c r="CU73" i="3"/>
  <c r="CT73" i="3"/>
  <c r="CS73" i="3"/>
  <c r="CR73" i="3"/>
  <c r="CQ73" i="3"/>
  <c r="CP73" i="3"/>
  <c r="CO73" i="3"/>
  <c r="CN73" i="3"/>
  <c r="CM73" i="3"/>
  <c r="CL73" i="3"/>
  <c r="CK73" i="3"/>
  <c r="CJ73" i="3"/>
  <c r="CI73" i="3"/>
  <c r="CH73" i="3"/>
  <c r="CG73" i="3"/>
  <c r="CF73" i="3"/>
  <c r="CE73" i="3"/>
  <c r="CD73" i="3"/>
  <c r="CC73" i="3"/>
  <c r="CB73" i="3"/>
  <c r="CA73" i="3"/>
  <c r="BZ73" i="3"/>
  <c r="BY73" i="3"/>
  <c r="BX73" i="3"/>
  <c r="BW73" i="3"/>
  <c r="BV73" i="3"/>
  <c r="BU73" i="3"/>
  <c r="BT73" i="3"/>
  <c r="BS73" i="3"/>
  <c r="BR73" i="3"/>
  <c r="BQ73" i="3"/>
  <c r="BP73" i="3"/>
  <c r="BO73" i="3"/>
  <c r="BN73" i="3"/>
  <c r="BM73" i="3"/>
  <c r="BL73" i="3"/>
  <c r="BK73" i="3"/>
  <c r="BJ73" i="3"/>
  <c r="BI73" i="3"/>
  <c r="BH73" i="3"/>
  <c r="BG73" i="3"/>
  <c r="BF73" i="3"/>
  <c r="BE73" i="3"/>
  <c r="BD73" i="3"/>
  <c r="BC73" i="3"/>
  <c r="BB73" i="3"/>
  <c r="BA73" i="3"/>
  <c r="AZ73"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X73" i="3"/>
  <c r="W73" i="3"/>
  <c r="V73" i="3"/>
  <c r="U73" i="3"/>
  <c r="T73" i="3"/>
  <c r="S73" i="3"/>
  <c r="R73" i="3"/>
  <c r="Q73" i="3"/>
  <c r="P73" i="3"/>
  <c r="O73" i="3"/>
  <c r="N73" i="3"/>
  <c r="M73" i="3"/>
  <c r="L73" i="3"/>
  <c r="K73" i="3"/>
  <c r="J73" i="3"/>
  <c r="I73" i="3"/>
  <c r="H73" i="3"/>
  <c r="G73" i="3"/>
  <c r="F73" i="3"/>
  <c r="E73" i="3"/>
  <c r="D73" i="3"/>
  <c r="C73" i="3"/>
  <c r="DX71" i="3"/>
  <c r="DW71" i="3"/>
  <c r="DV71" i="3"/>
  <c r="DU71" i="3"/>
  <c r="DT71" i="3"/>
  <c r="DS71" i="3"/>
  <c r="DR71" i="3"/>
  <c r="DQ71" i="3"/>
  <c r="DP71" i="3"/>
  <c r="DO71" i="3"/>
  <c r="DN71" i="3"/>
  <c r="DM71" i="3"/>
  <c r="DL71" i="3"/>
  <c r="DK71" i="3"/>
  <c r="DJ71" i="3"/>
  <c r="DI71" i="3"/>
  <c r="DH71" i="3"/>
  <c r="DG71" i="3"/>
  <c r="DF71" i="3"/>
  <c r="DE71" i="3"/>
  <c r="DD71" i="3"/>
  <c r="DC71" i="3"/>
  <c r="DB71" i="3"/>
  <c r="DA71" i="3"/>
  <c r="CZ71" i="3"/>
  <c r="CY71" i="3"/>
  <c r="CX71" i="3"/>
  <c r="CW71" i="3"/>
  <c r="CV71" i="3"/>
  <c r="CU71" i="3"/>
  <c r="CT71" i="3"/>
  <c r="CS71" i="3"/>
  <c r="CR71" i="3"/>
  <c r="CQ71" i="3"/>
  <c r="CP71" i="3"/>
  <c r="CO71" i="3"/>
  <c r="CN71" i="3"/>
  <c r="CM71" i="3"/>
  <c r="CL71" i="3"/>
  <c r="CK71" i="3"/>
  <c r="CJ71" i="3"/>
  <c r="CI71" i="3"/>
  <c r="CH71" i="3"/>
  <c r="CG71" i="3"/>
  <c r="CF71" i="3"/>
  <c r="CE71" i="3"/>
  <c r="CD71" i="3"/>
  <c r="CC71" i="3"/>
  <c r="CB71" i="3"/>
  <c r="CA71" i="3"/>
  <c r="BZ71" i="3"/>
  <c r="BY71" i="3"/>
  <c r="BX71" i="3"/>
  <c r="BW71" i="3"/>
  <c r="BV71" i="3"/>
  <c r="BU71" i="3"/>
  <c r="BT71" i="3"/>
  <c r="BS71" i="3"/>
  <c r="BR71" i="3"/>
  <c r="BQ71" i="3"/>
  <c r="BP71" i="3"/>
  <c r="BO71" i="3"/>
  <c r="BN71" i="3"/>
  <c r="BM71" i="3"/>
  <c r="BL71" i="3"/>
  <c r="BK71" i="3"/>
  <c r="BJ71" i="3"/>
  <c r="BI71" i="3"/>
  <c r="BH71" i="3"/>
  <c r="BG71" i="3"/>
  <c r="BF71" i="3"/>
  <c r="BE71" i="3"/>
  <c r="BD71" i="3"/>
  <c r="BC71" i="3"/>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I71" i="3"/>
  <c r="H71" i="3"/>
  <c r="G71" i="3"/>
  <c r="F71" i="3"/>
  <c r="E71" i="3"/>
  <c r="D71" i="3"/>
  <c r="C71" i="3"/>
  <c r="DX70" i="3"/>
  <c r="DW70" i="3"/>
  <c r="DV70" i="3"/>
  <c r="DU70" i="3"/>
  <c r="DT70" i="3"/>
  <c r="DS70" i="3"/>
  <c r="DR70" i="3"/>
  <c r="DQ70" i="3"/>
  <c r="DP70" i="3"/>
  <c r="DO70" i="3"/>
  <c r="DN70" i="3"/>
  <c r="DM70" i="3"/>
  <c r="DL70" i="3"/>
  <c r="DK70" i="3"/>
  <c r="DJ70" i="3"/>
  <c r="DI70" i="3"/>
  <c r="DH70" i="3"/>
  <c r="DG70" i="3"/>
  <c r="DF70" i="3"/>
  <c r="DE70" i="3"/>
  <c r="DD70" i="3"/>
  <c r="DC70" i="3"/>
  <c r="DB70" i="3"/>
  <c r="DA70" i="3"/>
  <c r="CZ70" i="3"/>
  <c r="CY70" i="3"/>
  <c r="CX70" i="3"/>
  <c r="CW70" i="3"/>
  <c r="CV70" i="3"/>
  <c r="CU70" i="3"/>
  <c r="CT70" i="3"/>
  <c r="CS70" i="3"/>
  <c r="CR70" i="3"/>
  <c r="CQ70" i="3"/>
  <c r="CP70" i="3"/>
  <c r="CO70" i="3"/>
  <c r="CN70" i="3"/>
  <c r="CM70" i="3"/>
  <c r="CL70" i="3"/>
  <c r="CK70" i="3"/>
  <c r="CJ70" i="3"/>
  <c r="CI70" i="3"/>
  <c r="CH70" i="3"/>
  <c r="CG70" i="3"/>
  <c r="CF70" i="3"/>
  <c r="CE70" i="3"/>
  <c r="CD70" i="3"/>
  <c r="CC70" i="3"/>
  <c r="CB70" i="3"/>
  <c r="CA70" i="3"/>
  <c r="BZ70" i="3"/>
  <c r="BY70" i="3"/>
  <c r="BX70" i="3"/>
  <c r="BW70" i="3"/>
  <c r="BV70" i="3"/>
  <c r="BU70" i="3"/>
  <c r="BT70" i="3"/>
  <c r="BS70" i="3"/>
  <c r="BR70" i="3"/>
  <c r="BQ70" i="3"/>
  <c r="BP70" i="3"/>
  <c r="BO70" i="3"/>
  <c r="BN70" i="3"/>
  <c r="BM70" i="3"/>
  <c r="BL70" i="3"/>
  <c r="BK70" i="3"/>
  <c r="BJ70" i="3"/>
  <c r="BI70" i="3"/>
  <c r="BH70" i="3"/>
  <c r="BG70" i="3"/>
  <c r="BF70" i="3"/>
  <c r="BE70" i="3"/>
  <c r="BD70" i="3"/>
  <c r="BC70" i="3"/>
  <c r="BB70"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U70" i="3"/>
  <c r="T70" i="3"/>
  <c r="S70" i="3"/>
  <c r="R70" i="3"/>
  <c r="Q70" i="3"/>
  <c r="P70" i="3"/>
  <c r="O70" i="3"/>
  <c r="N70" i="3"/>
  <c r="M70" i="3"/>
  <c r="L70" i="3"/>
  <c r="K70" i="3"/>
  <c r="J70" i="3"/>
  <c r="I70" i="3"/>
  <c r="H70" i="3"/>
  <c r="G70" i="3"/>
  <c r="F70" i="3"/>
  <c r="E70" i="3"/>
  <c r="D70" i="3"/>
  <c r="C70" i="3"/>
  <c r="DX68" i="3"/>
  <c r="DW68" i="3"/>
  <c r="DV68" i="3"/>
  <c r="DU68" i="3"/>
  <c r="DT68" i="3"/>
  <c r="DS68" i="3"/>
  <c r="DR68" i="3"/>
  <c r="DQ68" i="3"/>
  <c r="DP68" i="3"/>
  <c r="DO68" i="3"/>
  <c r="DN68" i="3"/>
  <c r="DM68" i="3"/>
  <c r="DL68" i="3"/>
  <c r="DK68" i="3"/>
  <c r="DJ68" i="3"/>
  <c r="DI68" i="3"/>
  <c r="DH68" i="3"/>
  <c r="DG68" i="3"/>
  <c r="DF68" i="3"/>
  <c r="DE68" i="3"/>
  <c r="DD68" i="3"/>
  <c r="DC68" i="3"/>
  <c r="DB68" i="3"/>
  <c r="DA68" i="3"/>
  <c r="CZ68" i="3"/>
  <c r="CY68" i="3"/>
  <c r="CX68" i="3"/>
  <c r="CW68" i="3"/>
  <c r="CV68" i="3"/>
  <c r="CU68" i="3"/>
  <c r="CT68" i="3"/>
  <c r="CS68" i="3"/>
  <c r="CR68" i="3"/>
  <c r="CQ68" i="3"/>
  <c r="CP68" i="3"/>
  <c r="CO68" i="3"/>
  <c r="CN68" i="3"/>
  <c r="CM68" i="3"/>
  <c r="CL68" i="3"/>
  <c r="CK68" i="3"/>
  <c r="CJ68" i="3"/>
  <c r="CI68" i="3"/>
  <c r="CH68" i="3"/>
  <c r="CG68" i="3"/>
  <c r="CF68" i="3"/>
  <c r="CE68" i="3"/>
  <c r="CD68" i="3"/>
  <c r="CC68" i="3"/>
  <c r="CB68" i="3"/>
  <c r="CA68" i="3"/>
  <c r="BZ68" i="3"/>
  <c r="BY68" i="3"/>
  <c r="BX68" i="3"/>
  <c r="BW68" i="3"/>
  <c r="BV68" i="3"/>
  <c r="BU68" i="3"/>
  <c r="BT68" i="3"/>
  <c r="BS68" i="3"/>
  <c r="BR68" i="3"/>
  <c r="BQ68" i="3"/>
  <c r="BP68" i="3"/>
  <c r="BO68" i="3"/>
  <c r="BN68" i="3"/>
  <c r="BM68" i="3"/>
  <c r="BL68" i="3"/>
  <c r="BK68" i="3"/>
  <c r="BJ68" i="3"/>
  <c r="BI68" i="3"/>
  <c r="BH68" i="3"/>
  <c r="BG68" i="3"/>
  <c r="BF68" i="3"/>
  <c r="BE68" i="3"/>
  <c r="BD68" i="3"/>
  <c r="BC68" i="3"/>
  <c r="BB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DX72" i="3"/>
  <c r="DW72" i="3"/>
  <c r="DV72" i="3"/>
  <c r="DU72" i="3"/>
  <c r="DT72" i="3"/>
  <c r="DS72" i="3"/>
  <c r="DR72" i="3"/>
  <c r="DQ72" i="3"/>
  <c r="DP72" i="3"/>
  <c r="DO72" i="3"/>
  <c r="DN72" i="3"/>
  <c r="DM72" i="3"/>
  <c r="DL72" i="3"/>
  <c r="DK72" i="3"/>
  <c r="DJ72" i="3"/>
  <c r="DI72" i="3"/>
  <c r="DH72" i="3"/>
  <c r="DG72" i="3"/>
  <c r="DF72" i="3"/>
  <c r="DE72" i="3"/>
  <c r="DD72" i="3"/>
  <c r="DC72" i="3"/>
  <c r="DB72" i="3"/>
  <c r="DA72" i="3"/>
  <c r="CZ72" i="3"/>
  <c r="CY72" i="3"/>
  <c r="CX72" i="3"/>
  <c r="CW72" i="3"/>
  <c r="CV72" i="3"/>
  <c r="CU72" i="3"/>
  <c r="CT72" i="3"/>
  <c r="CS72" i="3"/>
  <c r="CR72" i="3"/>
  <c r="CQ72" i="3"/>
  <c r="CP72" i="3"/>
  <c r="CO72" i="3"/>
  <c r="CN72" i="3"/>
  <c r="CM72" i="3"/>
  <c r="CL72" i="3"/>
  <c r="CK72" i="3"/>
  <c r="CJ72" i="3"/>
  <c r="CI72" i="3"/>
  <c r="CH72" i="3"/>
  <c r="CG72" i="3"/>
  <c r="CF72" i="3"/>
  <c r="CE72" i="3"/>
  <c r="CD72" i="3"/>
  <c r="CC72" i="3"/>
  <c r="CB72" i="3"/>
  <c r="CA72" i="3"/>
  <c r="BZ72" i="3"/>
  <c r="BY72" i="3"/>
  <c r="BX72" i="3"/>
  <c r="BW72" i="3"/>
  <c r="BV72" i="3"/>
  <c r="BU72" i="3"/>
  <c r="BT72" i="3"/>
  <c r="BS72" i="3"/>
  <c r="BR72" i="3"/>
  <c r="BQ72" i="3"/>
  <c r="BP72" i="3"/>
  <c r="BO72" i="3"/>
  <c r="BN72" i="3"/>
  <c r="BM72" i="3"/>
  <c r="BL72" i="3"/>
  <c r="BK72" i="3"/>
  <c r="BJ72" i="3"/>
  <c r="BI72" i="3"/>
  <c r="BH72" i="3"/>
  <c r="BG72" i="3"/>
  <c r="BF72" i="3"/>
  <c r="BE72" i="3"/>
  <c r="BD72" i="3"/>
  <c r="BC72" i="3"/>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G72" i="3"/>
  <c r="F72" i="3"/>
  <c r="E72" i="3"/>
  <c r="D72" i="3"/>
  <c r="C72" i="3"/>
  <c r="DX69" i="3"/>
  <c r="DW69" i="3"/>
  <c r="DV69" i="3"/>
  <c r="DU69" i="3"/>
  <c r="DT69" i="3"/>
  <c r="DS69" i="3"/>
  <c r="DR69" i="3"/>
  <c r="DQ69" i="3"/>
  <c r="DP69" i="3"/>
  <c r="DO69" i="3"/>
  <c r="DN69" i="3"/>
  <c r="DM69" i="3"/>
  <c r="DL69" i="3"/>
  <c r="DK69" i="3"/>
  <c r="DJ69" i="3"/>
  <c r="DI69" i="3"/>
  <c r="DH69" i="3"/>
  <c r="DG69" i="3"/>
  <c r="DF69" i="3"/>
  <c r="DE69" i="3"/>
  <c r="DD69" i="3"/>
  <c r="DC69" i="3"/>
  <c r="DB69" i="3"/>
  <c r="DA69" i="3"/>
  <c r="CZ69" i="3"/>
  <c r="CY69" i="3"/>
  <c r="CX69" i="3"/>
  <c r="CW69" i="3"/>
  <c r="CV69" i="3"/>
  <c r="CU69" i="3"/>
  <c r="CT69" i="3"/>
  <c r="CS69" i="3"/>
  <c r="CR69" i="3"/>
  <c r="CQ69" i="3"/>
  <c r="CP69" i="3"/>
  <c r="CO69" i="3"/>
  <c r="CN69" i="3"/>
  <c r="CM69" i="3"/>
  <c r="CL69" i="3"/>
  <c r="CK69" i="3"/>
  <c r="CJ69" i="3"/>
  <c r="CI69" i="3"/>
  <c r="CH69" i="3"/>
  <c r="CG69" i="3"/>
  <c r="CF69" i="3"/>
  <c r="CE69" i="3"/>
  <c r="CD69" i="3"/>
  <c r="CC69" i="3"/>
  <c r="CB69" i="3"/>
  <c r="CA69" i="3"/>
  <c r="BZ69" i="3"/>
  <c r="BY69" i="3"/>
  <c r="BX69" i="3"/>
  <c r="BW69" i="3"/>
  <c r="BV69" i="3"/>
  <c r="BU69" i="3"/>
  <c r="BT69" i="3"/>
  <c r="BS69" i="3"/>
  <c r="BR69" i="3"/>
  <c r="BQ69" i="3"/>
  <c r="BP69" i="3"/>
  <c r="BO69" i="3"/>
  <c r="BN69" i="3"/>
  <c r="BM69" i="3"/>
  <c r="BL69" i="3"/>
  <c r="BK69" i="3"/>
  <c r="BJ69" i="3"/>
  <c r="BI69" i="3"/>
  <c r="BH69" i="3"/>
  <c r="BG69" i="3"/>
  <c r="BF69" i="3"/>
  <c r="BE69" i="3"/>
  <c r="BD69" i="3"/>
  <c r="BC69" i="3"/>
  <c r="BB69" i="3"/>
  <c r="BA69" i="3"/>
  <c r="AZ69" i="3"/>
  <c r="AY69" i="3"/>
  <c r="AX69" i="3"/>
  <c r="AW69" i="3"/>
  <c r="AV69" i="3"/>
  <c r="AU69" i="3"/>
  <c r="AT69" i="3"/>
  <c r="AS69" i="3"/>
  <c r="AR69" i="3"/>
  <c r="AQ69" i="3"/>
  <c r="AP69" i="3"/>
  <c r="AO69" i="3"/>
  <c r="AN69" i="3"/>
  <c r="AM69" i="3"/>
  <c r="AL69" i="3"/>
  <c r="AK69" i="3"/>
  <c r="AJ69" i="3"/>
  <c r="AI69" i="3"/>
  <c r="AH69" i="3"/>
  <c r="AG69" i="3"/>
  <c r="AF69" i="3"/>
  <c r="AE69" i="3"/>
  <c r="AD69" i="3"/>
  <c r="AC69" i="3"/>
  <c r="AB69" i="3"/>
  <c r="AA69" i="3"/>
  <c r="Z69" i="3"/>
  <c r="Y69" i="3"/>
  <c r="X69" i="3"/>
  <c r="W69" i="3"/>
  <c r="V69" i="3"/>
  <c r="U69" i="3"/>
  <c r="T69" i="3"/>
  <c r="S69" i="3"/>
  <c r="R69" i="3"/>
  <c r="Q69" i="3"/>
  <c r="P69" i="3"/>
  <c r="O69" i="3"/>
  <c r="N69" i="3"/>
  <c r="M69" i="3"/>
  <c r="L69" i="3"/>
  <c r="K69" i="3"/>
  <c r="J69" i="3"/>
  <c r="I69" i="3"/>
  <c r="H69" i="3"/>
  <c r="G69" i="3"/>
  <c r="F69" i="3"/>
  <c r="E69" i="3"/>
  <c r="D69" i="3"/>
  <c r="C69" i="3"/>
  <c r="DX67" i="3"/>
  <c r="DW67" i="3"/>
  <c r="DV67" i="3"/>
  <c r="DU67" i="3"/>
  <c r="DT67" i="3"/>
  <c r="DS67" i="3"/>
  <c r="DR67" i="3"/>
  <c r="DQ67" i="3"/>
  <c r="DP67" i="3"/>
  <c r="DO67" i="3"/>
  <c r="DN67" i="3"/>
  <c r="DM67" i="3"/>
  <c r="DL67" i="3"/>
  <c r="DK67" i="3"/>
  <c r="DJ67" i="3"/>
  <c r="DI67" i="3"/>
  <c r="DH67" i="3"/>
  <c r="DG67" i="3"/>
  <c r="DF67" i="3"/>
  <c r="DE67" i="3"/>
  <c r="DD67" i="3"/>
  <c r="DC67" i="3"/>
  <c r="DB67" i="3"/>
  <c r="DA67" i="3"/>
  <c r="CZ67" i="3"/>
  <c r="CY67" i="3"/>
  <c r="CX67" i="3"/>
  <c r="CW67" i="3"/>
  <c r="CV67" i="3"/>
  <c r="CU67" i="3"/>
  <c r="CT67" i="3"/>
  <c r="CS67" i="3"/>
  <c r="CR67" i="3"/>
  <c r="CQ67" i="3"/>
  <c r="CP67" i="3"/>
  <c r="CO67" i="3"/>
  <c r="CN67" i="3"/>
  <c r="CM67" i="3"/>
  <c r="CL67" i="3"/>
  <c r="CK67" i="3"/>
  <c r="CJ67" i="3"/>
  <c r="CI67" i="3"/>
  <c r="CH67" i="3"/>
  <c r="CG67" i="3"/>
  <c r="CF67" i="3"/>
  <c r="CE67" i="3"/>
  <c r="CD67" i="3"/>
  <c r="CC67" i="3"/>
  <c r="CB67" i="3"/>
  <c r="CA67" i="3"/>
  <c r="BZ67" i="3"/>
  <c r="BY67" i="3"/>
  <c r="BX67" i="3"/>
  <c r="BW67" i="3"/>
  <c r="BV67" i="3"/>
  <c r="BU67" i="3"/>
  <c r="BT67" i="3"/>
  <c r="BS67" i="3"/>
  <c r="BR67" i="3"/>
  <c r="BQ67" i="3"/>
  <c r="BP67" i="3"/>
  <c r="BO67" i="3"/>
  <c r="BN67" i="3"/>
  <c r="BM67" i="3"/>
  <c r="BL67" i="3"/>
  <c r="BK67" i="3"/>
  <c r="BJ67" i="3"/>
  <c r="BI67" i="3"/>
  <c r="BH67" i="3"/>
  <c r="BG67" i="3"/>
  <c r="BF67" i="3"/>
  <c r="BE67" i="3"/>
  <c r="BD67" i="3"/>
  <c r="BC67" i="3"/>
  <c r="BB67" i="3"/>
  <c r="BA67" i="3"/>
  <c r="AZ67"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J67" i="3"/>
  <c r="I67" i="3"/>
  <c r="H67" i="3"/>
  <c r="G67" i="3"/>
  <c r="F67" i="3"/>
  <c r="E67" i="3"/>
  <c r="D67" i="3"/>
  <c r="C67" i="3"/>
  <c r="DX65" i="3"/>
  <c r="DW65" i="3"/>
  <c r="DV65" i="3"/>
  <c r="DU65" i="3"/>
  <c r="DT65" i="3"/>
  <c r="DS65" i="3"/>
  <c r="DR65" i="3"/>
  <c r="DQ65" i="3"/>
  <c r="DP65" i="3"/>
  <c r="DO65" i="3"/>
  <c r="DN65" i="3"/>
  <c r="DM65" i="3"/>
  <c r="DL65" i="3"/>
  <c r="DK65" i="3"/>
  <c r="DJ65" i="3"/>
  <c r="DI65" i="3"/>
  <c r="DH65" i="3"/>
  <c r="DG65" i="3"/>
  <c r="DF65" i="3"/>
  <c r="DE65" i="3"/>
  <c r="DD65" i="3"/>
  <c r="DC65" i="3"/>
  <c r="DB65" i="3"/>
  <c r="DA65" i="3"/>
  <c r="CZ65" i="3"/>
  <c r="CY65" i="3"/>
  <c r="CX65" i="3"/>
  <c r="CW65" i="3"/>
  <c r="CV65" i="3"/>
  <c r="CU65" i="3"/>
  <c r="CT65" i="3"/>
  <c r="CS65" i="3"/>
  <c r="CR65" i="3"/>
  <c r="CQ65" i="3"/>
  <c r="CP65" i="3"/>
  <c r="CO65" i="3"/>
  <c r="CN65" i="3"/>
  <c r="CM65" i="3"/>
  <c r="CL65" i="3"/>
  <c r="CK65" i="3"/>
  <c r="CJ65" i="3"/>
  <c r="CI65" i="3"/>
  <c r="CH65" i="3"/>
  <c r="CG65" i="3"/>
  <c r="CF65" i="3"/>
  <c r="CE65" i="3"/>
  <c r="CD65" i="3"/>
  <c r="CC65" i="3"/>
  <c r="CB65" i="3"/>
  <c r="CA65" i="3"/>
  <c r="BZ65" i="3"/>
  <c r="BY65" i="3"/>
  <c r="BX65" i="3"/>
  <c r="BW65" i="3"/>
  <c r="BV65" i="3"/>
  <c r="BU65" i="3"/>
  <c r="BT65"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I65" i="3"/>
  <c r="H65" i="3"/>
  <c r="G65" i="3"/>
  <c r="F65" i="3"/>
  <c r="E65" i="3"/>
  <c r="D65" i="3"/>
  <c r="C65" i="3"/>
  <c r="DX63" i="3"/>
  <c r="DW63" i="3"/>
  <c r="DV63" i="3"/>
  <c r="DU63" i="3"/>
  <c r="DT63" i="3"/>
  <c r="DS63" i="3"/>
  <c r="DR63" i="3"/>
  <c r="DQ63" i="3"/>
  <c r="DP63" i="3"/>
  <c r="DO63" i="3"/>
  <c r="DN63" i="3"/>
  <c r="DM63" i="3"/>
  <c r="DL63" i="3"/>
  <c r="DK63" i="3"/>
  <c r="DJ63" i="3"/>
  <c r="DI63" i="3"/>
  <c r="DH63" i="3"/>
  <c r="DG63" i="3"/>
  <c r="DF63" i="3"/>
  <c r="DE63" i="3"/>
  <c r="DD63" i="3"/>
  <c r="DC63" i="3"/>
  <c r="DB63" i="3"/>
  <c r="DA63" i="3"/>
  <c r="CZ63" i="3"/>
  <c r="CY63" i="3"/>
  <c r="CX63" i="3"/>
  <c r="CW63" i="3"/>
  <c r="CV63" i="3"/>
  <c r="CU63" i="3"/>
  <c r="CT63" i="3"/>
  <c r="CS63" i="3"/>
  <c r="CR63" i="3"/>
  <c r="CQ63" i="3"/>
  <c r="CP63" i="3"/>
  <c r="CO63" i="3"/>
  <c r="CN63" i="3"/>
  <c r="CM63" i="3"/>
  <c r="CL63" i="3"/>
  <c r="CK63" i="3"/>
  <c r="CJ63" i="3"/>
  <c r="CI63" i="3"/>
  <c r="CH63" i="3"/>
  <c r="CG63" i="3"/>
  <c r="CF63" i="3"/>
  <c r="CE63" i="3"/>
  <c r="CD63" i="3"/>
  <c r="CC63" i="3"/>
  <c r="CB63" i="3"/>
  <c r="CA63" i="3"/>
  <c r="BZ63" i="3"/>
  <c r="BY63" i="3"/>
  <c r="BX63" i="3"/>
  <c r="BW63" i="3"/>
  <c r="BV63" i="3"/>
  <c r="BU63" i="3"/>
  <c r="BT63" i="3"/>
  <c r="BS63" i="3"/>
  <c r="BR63" i="3"/>
  <c r="BQ63" i="3"/>
  <c r="BP63" i="3"/>
  <c r="BO63" i="3"/>
  <c r="BN63" i="3"/>
  <c r="BM63" i="3"/>
  <c r="BL63" i="3"/>
  <c r="BK63" i="3"/>
  <c r="BJ63" i="3"/>
  <c r="BI63" i="3"/>
  <c r="BH63"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R63" i="3"/>
  <c r="Q63" i="3"/>
  <c r="P63" i="3"/>
  <c r="O63" i="3"/>
  <c r="N63" i="3"/>
  <c r="M63" i="3"/>
  <c r="L63" i="3"/>
  <c r="K63" i="3"/>
  <c r="J63" i="3"/>
  <c r="I63" i="3"/>
  <c r="H63" i="3"/>
  <c r="G63" i="3"/>
  <c r="F63" i="3"/>
  <c r="E63" i="3"/>
  <c r="D63" i="3"/>
  <c r="C63" i="3"/>
  <c r="DX61" i="3"/>
  <c r="DW61" i="3"/>
  <c r="DV61" i="3"/>
  <c r="DU61" i="3"/>
  <c r="DT61" i="3"/>
  <c r="DS61" i="3"/>
  <c r="DR61" i="3"/>
  <c r="DQ61" i="3"/>
  <c r="DP61" i="3"/>
  <c r="DO61" i="3"/>
  <c r="DN61" i="3"/>
  <c r="DM61" i="3"/>
  <c r="DL61" i="3"/>
  <c r="DK61" i="3"/>
  <c r="DJ61" i="3"/>
  <c r="DI61" i="3"/>
  <c r="DH61" i="3"/>
  <c r="DG61" i="3"/>
  <c r="DF61" i="3"/>
  <c r="DE61" i="3"/>
  <c r="DD61" i="3"/>
  <c r="DC61" i="3"/>
  <c r="DB61" i="3"/>
  <c r="DA61" i="3"/>
  <c r="CZ61" i="3"/>
  <c r="CY61" i="3"/>
  <c r="CX61" i="3"/>
  <c r="CW61" i="3"/>
  <c r="CV61" i="3"/>
  <c r="CU61" i="3"/>
  <c r="CT61" i="3"/>
  <c r="CS61" i="3"/>
  <c r="CR61" i="3"/>
  <c r="CQ61" i="3"/>
  <c r="CP61" i="3"/>
  <c r="CO61" i="3"/>
  <c r="CN61" i="3"/>
  <c r="CM61" i="3"/>
  <c r="CL61" i="3"/>
  <c r="CK61" i="3"/>
  <c r="CJ61" i="3"/>
  <c r="CI61" i="3"/>
  <c r="CH61" i="3"/>
  <c r="CG61" i="3"/>
  <c r="CF61" i="3"/>
  <c r="CE61" i="3"/>
  <c r="CD61" i="3"/>
  <c r="CC61" i="3"/>
  <c r="CB61" i="3"/>
  <c r="CA61" i="3"/>
  <c r="BZ61" i="3"/>
  <c r="BY61" i="3"/>
  <c r="BX61" i="3"/>
  <c r="BW61" i="3"/>
  <c r="BV61" i="3"/>
  <c r="BU61" i="3"/>
  <c r="BT61" i="3"/>
  <c r="BS61" i="3"/>
  <c r="BR61" i="3"/>
  <c r="BQ61" i="3"/>
  <c r="BP61" i="3"/>
  <c r="BO61" i="3"/>
  <c r="BN61" i="3"/>
  <c r="BM61" i="3"/>
  <c r="BL61" i="3"/>
  <c r="BK61" i="3"/>
  <c r="BJ61" i="3"/>
  <c r="BI61" i="3"/>
  <c r="BH61" i="3"/>
  <c r="BG61" i="3"/>
  <c r="BF61" i="3"/>
  <c r="BE61" i="3"/>
  <c r="BD61" i="3"/>
  <c r="BC61" i="3"/>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DX64" i="3"/>
  <c r="DW64" i="3"/>
  <c r="DV64" i="3"/>
  <c r="DU64" i="3"/>
  <c r="DT64" i="3"/>
  <c r="DS64" i="3"/>
  <c r="DR64" i="3"/>
  <c r="DQ64" i="3"/>
  <c r="DP64" i="3"/>
  <c r="DO64" i="3"/>
  <c r="DN64" i="3"/>
  <c r="DM64" i="3"/>
  <c r="DL64" i="3"/>
  <c r="DK64" i="3"/>
  <c r="DJ64" i="3"/>
  <c r="DI64" i="3"/>
  <c r="DH64" i="3"/>
  <c r="DG64" i="3"/>
  <c r="DF64" i="3"/>
  <c r="DE64" i="3"/>
  <c r="DD64" i="3"/>
  <c r="DC64" i="3"/>
  <c r="DB64" i="3"/>
  <c r="DA64" i="3"/>
  <c r="CZ64"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C64" i="3"/>
  <c r="DX62" i="3"/>
  <c r="DW62" i="3"/>
  <c r="DV62" i="3"/>
  <c r="DU62" i="3"/>
  <c r="DT62" i="3"/>
  <c r="DS62" i="3"/>
  <c r="DR62" i="3"/>
  <c r="DQ62" i="3"/>
  <c r="DP62" i="3"/>
  <c r="DO62" i="3"/>
  <c r="DN62" i="3"/>
  <c r="DM62" i="3"/>
  <c r="DL62" i="3"/>
  <c r="DK62" i="3"/>
  <c r="DJ62" i="3"/>
  <c r="DI62" i="3"/>
  <c r="DH62" i="3"/>
  <c r="DG62" i="3"/>
  <c r="DF62" i="3"/>
  <c r="DE62" i="3"/>
  <c r="DD62" i="3"/>
  <c r="DC62" i="3"/>
  <c r="DB62" i="3"/>
  <c r="DA62" i="3"/>
  <c r="CZ62" i="3"/>
  <c r="CY62" i="3"/>
  <c r="CX62" i="3"/>
  <c r="CW62" i="3"/>
  <c r="CV62" i="3"/>
  <c r="CU62" i="3"/>
  <c r="CT62" i="3"/>
  <c r="CS62" i="3"/>
  <c r="CR62" i="3"/>
  <c r="CQ62" i="3"/>
  <c r="CP62" i="3"/>
  <c r="CO62" i="3"/>
  <c r="CN62" i="3"/>
  <c r="CM62" i="3"/>
  <c r="CL62" i="3"/>
  <c r="CK62" i="3"/>
  <c r="CJ62" i="3"/>
  <c r="CI62" i="3"/>
  <c r="CH62" i="3"/>
  <c r="CG62" i="3"/>
  <c r="CF62" i="3"/>
  <c r="CE62" i="3"/>
  <c r="CD62" i="3"/>
  <c r="CC62" i="3"/>
  <c r="CB62" i="3"/>
  <c r="CA62" i="3"/>
  <c r="BZ62" i="3"/>
  <c r="BY62" i="3"/>
  <c r="BX62" i="3"/>
  <c r="BW62" i="3"/>
  <c r="BV62" i="3"/>
  <c r="BU62" i="3"/>
  <c r="BT62" i="3"/>
  <c r="BS62" i="3"/>
  <c r="BR62" i="3"/>
  <c r="BQ62" i="3"/>
  <c r="BP62" i="3"/>
  <c r="BO62" i="3"/>
  <c r="BN62" i="3"/>
  <c r="BM62" i="3"/>
  <c r="BL62" i="3"/>
  <c r="BK62" i="3"/>
  <c r="BJ62" i="3"/>
  <c r="BI62" i="3"/>
  <c r="BH62"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D62" i="3"/>
  <c r="C62" i="3"/>
  <c r="DX60" i="3"/>
  <c r="DW60" i="3"/>
  <c r="DV60" i="3"/>
  <c r="DU60" i="3"/>
  <c r="DT60" i="3"/>
  <c r="DS60" i="3"/>
  <c r="DR60" i="3"/>
  <c r="DQ60" i="3"/>
  <c r="DP60" i="3"/>
  <c r="DO60" i="3"/>
  <c r="DN60" i="3"/>
  <c r="DM60" i="3"/>
  <c r="DL60" i="3"/>
  <c r="DK60" i="3"/>
  <c r="DJ60" i="3"/>
  <c r="DI60" i="3"/>
  <c r="DH60" i="3"/>
  <c r="DG60" i="3"/>
  <c r="DF60" i="3"/>
  <c r="DE60" i="3"/>
  <c r="DD60" i="3"/>
  <c r="DC60" i="3"/>
  <c r="DB60" i="3"/>
  <c r="DA60" i="3"/>
  <c r="CZ60" i="3"/>
  <c r="CY60" i="3"/>
  <c r="CX60" i="3"/>
  <c r="CW60" i="3"/>
  <c r="CV60" i="3"/>
  <c r="CU60" i="3"/>
  <c r="CT60" i="3"/>
  <c r="CS60" i="3"/>
  <c r="CR60" i="3"/>
  <c r="CQ60" i="3"/>
  <c r="CP60" i="3"/>
  <c r="CO60" i="3"/>
  <c r="CN60" i="3"/>
  <c r="CM60" i="3"/>
  <c r="CL60" i="3"/>
  <c r="CK60" i="3"/>
  <c r="CJ60" i="3"/>
  <c r="CI60" i="3"/>
  <c r="CH60" i="3"/>
  <c r="CG60" i="3"/>
  <c r="CF60" i="3"/>
  <c r="CE60" i="3"/>
  <c r="CD60" i="3"/>
  <c r="CC60" i="3"/>
  <c r="CB60" i="3"/>
  <c r="CA60" i="3"/>
  <c r="BZ60" i="3"/>
  <c r="BY60" i="3"/>
  <c r="BX60" i="3"/>
  <c r="BW60" i="3"/>
  <c r="BV60" i="3"/>
  <c r="BU60" i="3"/>
  <c r="BT60"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DX58" i="3"/>
  <c r="DW58" i="3"/>
  <c r="DV58" i="3"/>
  <c r="DU58" i="3"/>
  <c r="DT58" i="3"/>
  <c r="DS58" i="3"/>
  <c r="DR58" i="3"/>
  <c r="DQ58" i="3"/>
  <c r="DP58" i="3"/>
  <c r="DO58" i="3"/>
  <c r="DN58" i="3"/>
  <c r="DM58" i="3"/>
  <c r="DL58" i="3"/>
  <c r="DK58" i="3"/>
  <c r="DJ58" i="3"/>
  <c r="DI58" i="3"/>
  <c r="DH58" i="3"/>
  <c r="DG58" i="3"/>
  <c r="DF58" i="3"/>
  <c r="DE58" i="3"/>
  <c r="DD58" i="3"/>
  <c r="DC58" i="3"/>
  <c r="DB58" i="3"/>
  <c r="DA58" i="3"/>
  <c r="CZ58" i="3"/>
  <c r="CY58" i="3"/>
  <c r="CX58" i="3"/>
  <c r="CW58" i="3"/>
  <c r="CV58" i="3"/>
  <c r="CU58" i="3"/>
  <c r="CT58" i="3"/>
  <c r="CS58" i="3"/>
  <c r="CR58" i="3"/>
  <c r="CQ58" i="3"/>
  <c r="CP58" i="3"/>
  <c r="CO58" i="3"/>
  <c r="CN58" i="3"/>
  <c r="CM58" i="3"/>
  <c r="CL58" i="3"/>
  <c r="CK58" i="3"/>
  <c r="CJ58" i="3"/>
  <c r="CI58" i="3"/>
  <c r="CH58" i="3"/>
  <c r="CG58" i="3"/>
  <c r="CF58" i="3"/>
  <c r="CE58" i="3"/>
  <c r="CD58" i="3"/>
  <c r="CC58" i="3"/>
  <c r="CB58" i="3"/>
  <c r="CA58" i="3"/>
  <c r="BZ58" i="3"/>
  <c r="BY58" i="3"/>
  <c r="BX58" i="3"/>
  <c r="BW58" i="3"/>
  <c r="BV58" i="3"/>
  <c r="BU58" i="3"/>
  <c r="BT58" i="3"/>
  <c r="BS58" i="3"/>
  <c r="BR58" i="3"/>
  <c r="BQ58" i="3"/>
  <c r="BP58" i="3"/>
  <c r="BO58" i="3"/>
  <c r="BN58" i="3"/>
  <c r="BM58" i="3"/>
  <c r="BL58" i="3"/>
  <c r="BK58" i="3"/>
  <c r="BJ58" i="3"/>
  <c r="BI58" i="3"/>
  <c r="BH58" i="3"/>
  <c r="BG58" i="3"/>
  <c r="BF58" i="3"/>
  <c r="BE58" i="3"/>
  <c r="BD58" i="3"/>
  <c r="BC58" i="3"/>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DX57" i="3"/>
  <c r="DW57" i="3"/>
  <c r="DV57" i="3"/>
  <c r="DU57" i="3"/>
  <c r="DT57" i="3"/>
  <c r="DS57" i="3"/>
  <c r="DR57" i="3"/>
  <c r="DQ57" i="3"/>
  <c r="DP57" i="3"/>
  <c r="DO57" i="3"/>
  <c r="DN57" i="3"/>
  <c r="DM57" i="3"/>
  <c r="DL57" i="3"/>
  <c r="DK57" i="3"/>
  <c r="DJ57" i="3"/>
  <c r="DI57" i="3"/>
  <c r="DH57" i="3"/>
  <c r="DG57" i="3"/>
  <c r="DF57" i="3"/>
  <c r="DE57" i="3"/>
  <c r="DD57" i="3"/>
  <c r="DC57" i="3"/>
  <c r="DB57" i="3"/>
  <c r="DA57" i="3"/>
  <c r="CZ57" i="3"/>
  <c r="CY57" i="3"/>
  <c r="CX57" i="3"/>
  <c r="CW57" i="3"/>
  <c r="CV57" i="3"/>
  <c r="CU57" i="3"/>
  <c r="CT57" i="3"/>
  <c r="CS57" i="3"/>
  <c r="CR57" i="3"/>
  <c r="CQ57" i="3"/>
  <c r="CP57" i="3"/>
  <c r="CO57" i="3"/>
  <c r="CN57" i="3"/>
  <c r="CM57" i="3"/>
  <c r="CL57" i="3"/>
  <c r="CK57" i="3"/>
  <c r="CJ57" i="3"/>
  <c r="CI57" i="3"/>
  <c r="CH57" i="3"/>
  <c r="CG57" i="3"/>
  <c r="CF57" i="3"/>
  <c r="CE57" i="3"/>
  <c r="CD57" i="3"/>
  <c r="CC57" i="3"/>
  <c r="CB57" i="3"/>
  <c r="CA57" i="3"/>
  <c r="BZ57" i="3"/>
  <c r="BY57" i="3"/>
  <c r="BX57" i="3"/>
  <c r="BW57" i="3"/>
  <c r="BV57" i="3"/>
  <c r="BU57" i="3"/>
  <c r="BT57" i="3"/>
  <c r="BS57" i="3"/>
  <c r="BR57" i="3"/>
  <c r="BQ57" i="3"/>
  <c r="BP57" i="3"/>
  <c r="BO57" i="3"/>
  <c r="BN57" i="3"/>
  <c r="BM57" i="3"/>
  <c r="BL57" i="3"/>
  <c r="BK57" i="3"/>
  <c r="BJ57" i="3"/>
  <c r="BI57" i="3"/>
  <c r="BH57" i="3"/>
  <c r="BG57" i="3"/>
  <c r="BF57" i="3"/>
  <c r="BE57" i="3"/>
  <c r="BD57" i="3"/>
  <c r="BC57" i="3"/>
  <c r="BB57" i="3"/>
  <c r="BA57" i="3"/>
  <c r="AZ57" i="3"/>
  <c r="AY57" i="3"/>
  <c r="AX57"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DX55" i="3"/>
  <c r="DW55" i="3"/>
  <c r="DV55" i="3"/>
  <c r="DU55" i="3"/>
  <c r="DT55" i="3"/>
  <c r="DS55" i="3"/>
  <c r="DR55" i="3"/>
  <c r="DQ55" i="3"/>
  <c r="DP55" i="3"/>
  <c r="DO55" i="3"/>
  <c r="DN55" i="3"/>
  <c r="DM55" i="3"/>
  <c r="DL55" i="3"/>
  <c r="DK55" i="3"/>
  <c r="DJ55" i="3"/>
  <c r="DI55" i="3"/>
  <c r="DH55" i="3"/>
  <c r="DG55" i="3"/>
  <c r="DF55" i="3"/>
  <c r="DE55" i="3"/>
  <c r="DD55" i="3"/>
  <c r="DC55" i="3"/>
  <c r="DB55" i="3"/>
  <c r="DA55" i="3"/>
  <c r="CZ55" i="3"/>
  <c r="CY55" i="3"/>
  <c r="CX55" i="3"/>
  <c r="CW55" i="3"/>
  <c r="CV55" i="3"/>
  <c r="CU55" i="3"/>
  <c r="CT55" i="3"/>
  <c r="CS55" i="3"/>
  <c r="CR55" i="3"/>
  <c r="CQ55" i="3"/>
  <c r="CP55" i="3"/>
  <c r="CO55" i="3"/>
  <c r="CN55" i="3"/>
  <c r="CM55" i="3"/>
  <c r="CL55" i="3"/>
  <c r="CK55" i="3"/>
  <c r="CJ55" i="3"/>
  <c r="CI55" i="3"/>
  <c r="CH55" i="3"/>
  <c r="CG55" i="3"/>
  <c r="CF55" i="3"/>
  <c r="CE55" i="3"/>
  <c r="CD55" i="3"/>
  <c r="CC55" i="3"/>
  <c r="CB55" i="3"/>
  <c r="CA55" i="3"/>
  <c r="BZ55" i="3"/>
  <c r="BY55" i="3"/>
  <c r="BX55" i="3"/>
  <c r="BW55" i="3"/>
  <c r="BV55" i="3"/>
  <c r="BU55" i="3"/>
  <c r="BT55" i="3"/>
  <c r="BS55" i="3"/>
  <c r="BR55" i="3"/>
  <c r="BQ55" i="3"/>
  <c r="BP55" i="3"/>
  <c r="BO55" i="3"/>
  <c r="BN55" i="3"/>
  <c r="BM55" i="3"/>
  <c r="BL55" i="3"/>
  <c r="BK55" i="3"/>
  <c r="BJ55" i="3"/>
  <c r="BI55" i="3"/>
  <c r="BH55" i="3"/>
  <c r="BG55" i="3"/>
  <c r="BF55" i="3"/>
  <c r="BE55" i="3"/>
  <c r="BD55" i="3"/>
  <c r="BC55" i="3"/>
  <c r="BB55" i="3"/>
  <c r="BA55" i="3"/>
  <c r="AZ55"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W55" i="3"/>
  <c r="V55" i="3"/>
  <c r="U55" i="3"/>
  <c r="T55" i="3"/>
  <c r="S55" i="3"/>
  <c r="R55" i="3"/>
  <c r="Q55" i="3"/>
  <c r="P55" i="3"/>
  <c r="O55" i="3"/>
  <c r="N55" i="3"/>
  <c r="M55" i="3"/>
  <c r="L55" i="3"/>
  <c r="J55" i="3"/>
  <c r="I55" i="3"/>
  <c r="H55" i="3"/>
  <c r="G55" i="3"/>
  <c r="F55" i="3"/>
  <c r="E55" i="3"/>
  <c r="D55" i="3"/>
  <c r="C55" i="3"/>
  <c r="DX53" i="3"/>
  <c r="DW53" i="3"/>
  <c r="DV53" i="3"/>
  <c r="DU53" i="3"/>
  <c r="DT53" i="3"/>
  <c r="DS53" i="3"/>
  <c r="DR53" i="3"/>
  <c r="DQ53" i="3"/>
  <c r="DP53" i="3"/>
  <c r="DO53" i="3"/>
  <c r="DN53" i="3"/>
  <c r="DM53" i="3"/>
  <c r="DL53" i="3"/>
  <c r="DK53" i="3"/>
  <c r="DJ53" i="3"/>
  <c r="DI53" i="3"/>
  <c r="DH53" i="3"/>
  <c r="DG53" i="3"/>
  <c r="DF53" i="3"/>
  <c r="DE53" i="3"/>
  <c r="DD53" i="3"/>
  <c r="DC53" i="3"/>
  <c r="DB53" i="3"/>
  <c r="DA53" i="3"/>
  <c r="CZ53" i="3"/>
  <c r="CY53" i="3"/>
  <c r="CX53" i="3"/>
  <c r="CW53" i="3"/>
  <c r="CV53" i="3"/>
  <c r="CU53" i="3"/>
  <c r="CT53" i="3"/>
  <c r="CS53" i="3"/>
  <c r="CR53" i="3"/>
  <c r="CQ53" i="3"/>
  <c r="CP53" i="3"/>
  <c r="CO53" i="3"/>
  <c r="CN53" i="3"/>
  <c r="CM53" i="3"/>
  <c r="CL53" i="3"/>
  <c r="CK53" i="3"/>
  <c r="CJ53" i="3"/>
  <c r="CI53" i="3"/>
  <c r="CH53" i="3"/>
  <c r="CG53" i="3"/>
  <c r="CF53" i="3"/>
  <c r="CE53" i="3"/>
  <c r="CD53" i="3"/>
  <c r="CC53" i="3"/>
  <c r="CB53" i="3"/>
  <c r="CA53" i="3"/>
  <c r="BZ53" i="3"/>
  <c r="BY53" i="3"/>
  <c r="BX53" i="3"/>
  <c r="BW53" i="3"/>
  <c r="BV53" i="3"/>
  <c r="BU53" i="3"/>
  <c r="BT53" i="3"/>
  <c r="BS53" i="3"/>
  <c r="BR53" i="3"/>
  <c r="BQ53" i="3"/>
  <c r="BP53" i="3"/>
  <c r="BO53" i="3"/>
  <c r="BN53" i="3"/>
  <c r="BM53" i="3"/>
  <c r="BL53" i="3"/>
  <c r="BK53" i="3"/>
  <c r="BJ53" i="3"/>
  <c r="BI53" i="3"/>
  <c r="BH53" i="3"/>
  <c r="BG53" i="3"/>
  <c r="BF53"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 r="DX56" i="3"/>
  <c r="DW56" i="3"/>
  <c r="DV56" i="3"/>
  <c r="DU56" i="3"/>
  <c r="DT56" i="3"/>
  <c r="DS56" i="3"/>
  <c r="DR56" i="3"/>
  <c r="DQ56" i="3"/>
  <c r="DP56" i="3"/>
  <c r="DO56" i="3"/>
  <c r="DN56" i="3"/>
  <c r="DM56" i="3"/>
  <c r="DL56" i="3"/>
  <c r="DK56" i="3"/>
  <c r="DJ56" i="3"/>
  <c r="DI56" i="3"/>
  <c r="DH56" i="3"/>
  <c r="DG56" i="3"/>
  <c r="DF56" i="3"/>
  <c r="DE56" i="3"/>
  <c r="DD56" i="3"/>
  <c r="DC56" i="3"/>
  <c r="DB56" i="3"/>
  <c r="DA56" i="3"/>
  <c r="CZ56" i="3"/>
  <c r="CY56" i="3"/>
  <c r="CX56" i="3"/>
  <c r="CW56" i="3"/>
  <c r="CV56" i="3"/>
  <c r="CU56" i="3"/>
  <c r="CT56" i="3"/>
  <c r="CS56" i="3"/>
  <c r="CR56" i="3"/>
  <c r="CQ56" i="3"/>
  <c r="CP56" i="3"/>
  <c r="CO56" i="3"/>
  <c r="CN56" i="3"/>
  <c r="CM56" i="3"/>
  <c r="CL56" i="3"/>
  <c r="CK56" i="3"/>
  <c r="CJ56" i="3"/>
  <c r="CI56" i="3"/>
  <c r="CH56" i="3"/>
  <c r="CG56" i="3"/>
  <c r="CF56" i="3"/>
  <c r="CE56" i="3"/>
  <c r="CD56" i="3"/>
  <c r="CC56" i="3"/>
  <c r="CB56" i="3"/>
  <c r="CA56" i="3"/>
  <c r="BZ56" i="3"/>
  <c r="BY56" i="3"/>
  <c r="BX56" i="3"/>
  <c r="BW56" i="3"/>
  <c r="BV56" i="3"/>
  <c r="BU56" i="3"/>
  <c r="BT56" i="3"/>
  <c r="BS56" i="3"/>
  <c r="BR56" i="3"/>
  <c r="BQ56" i="3"/>
  <c r="BP56" i="3"/>
  <c r="BO56" i="3"/>
  <c r="BN56" i="3"/>
  <c r="BM56" i="3"/>
  <c r="BL56" i="3"/>
  <c r="BK56" i="3"/>
  <c r="BJ56" i="3"/>
  <c r="BI56" i="3"/>
  <c r="BH56" i="3"/>
  <c r="BG56" i="3"/>
  <c r="BF56" i="3"/>
  <c r="BE56" i="3"/>
  <c r="BD56" i="3"/>
  <c r="BC56" i="3"/>
  <c r="BB56"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DX54" i="3"/>
  <c r="DW54" i="3"/>
  <c r="DV54" i="3"/>
  <c r="DU54" i="3"/>
  <c r="DT54" i="3"/>
  <c r="DS54" i="3"/>
  <c r="DR54" i="3"/>
  <c r="DQ54" i="3"/>
  <c r="DP54" i="3"/>
  <c r="DO54" i="3"/>
  <c r="DN54" i="3"/>
  <c r="DM54" i="3"/>
  <c r="DL54" i="3"/>
  <c r="DK54" i="3"/>
  <c r="DJ54" i="3"/>
  <c r="DI54" i="3"/>
  <c r="DH54" i="3"/>
  <c r="DG54" i="3"/>
  <c r="DF54" i="3"/>
  <c r="DE54" i="3"/>
  <c r="DD54" i="3"/>
  <c r="DC54" i="3"/>
  <c r="DB54" i="3"/>
  <c r="DA54" i="3"/>
  <c r="CZ54" i="3"/>
  <c r="CY54" i="3"/>
  <c r="CX54" i="3"/>
  <c r="CW54" i="3"/>
  <c r="CV54" i="3"/>
  <c r="CU54" i="3"/>
  <c r="CT54" i="3"/>
  <c r="CS54" i="3"/>
  <c r="CR54" i="3"/>
  <c r="CQ54" i="3"/>
  <c r="CP54" i="3"/>
  <c r="CO54" i="3"/>
  <c r="CN54" i="3"/>
  <c r="CM54" i="3"/>
  <c r="CL54" i="3"/>
  <c r="CK54" i="3"/>
  <c r="CJ54" i="3"/>
  <c r="CI54" i="3"/>
  <c r="CH54" i="3"/>
  <c r="CG54" i="3"/>
  <c r="CF54" i="3"/>
  <c r="CE54" i="3"/>
  <c r="CD54" i="3"/>
  <c r="CC54" i="3"/>
  <c r="CB54" i="3"/>
  <c r="CA54" i="3"/>
  <c r="BZ54" i="3"/>
  <c r="BY54" i="3"/>
  <c r="BX54" i="3"/>
  <c r="BW54" i="3"/>
  <c r="BV54" i="3"/>
  <c r="BU54" i="3"/>
  <c r="BT54" i="3"/>
  <c r="BS54" i="3"/>
  <c r="BR54" i="3"/>
  <c r="BQ54" i="3"/>
  <c r="BP54" i="3"/>
  <c r="BO54" i="3"/>
  <c r="BN54" i="3"/>
  <c r="BM54" i="3"/>
  <c r="BL54" i="3"/>
  <c r="BK54" i="3"/>
  <c r="BJ54" i="3"/>
  <c r="BI54" i="3"/>
  <c r="BH54" i="3"/>
  <c r="BG54" i="3"/>
  <c r="BF54" i="3"/>
  <c r="BE54" i="3"/>
  <c r="BD54" i="3"/>
  <c r="BC54" i="3"/>
  <c r="BB54"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U54" i="3"/>
  <c r="T54" i="3"/>
  <c r="S54" i="3"/>
  <c r="R54" i="3"/>
  <c r="Q54" i="3"/>
  <c r="P54" i="3"/>
  <c r="O54" i="3"/>
  <c r="N54" i="3"/>
  <c r="M54" i="3"/>
  <c r="L54" i="3"/>
  <c r="K54" i="3"/>
  <c r="J54" i="3"/>
  <c r="I54" i="3"/>
  <c r="H54" i="3"/>
  <c r="G54" i="3"/>
  <c r="F54" i="3"/>
  <c r="E54" i="3"/>
  <c r="D54" i="3"/>
  <c r="C54" i="3"/>
  <c r="DX52" i="3"/>
  <c r="DW52" i="3"/>
  <c r="DV52" i="3"/>
  <c r="DU52" i="3"/>
  <c r="DT52" i="3"/>
  <c r="DS52" i="3"/>
  <c r="DR52" i="3"/>
  <c r="DQ52" i="3"/>
  <c r="DP52" i="3"/>
  <c r="DO52" i="3"/>
  <c r="DN52" i="3"/>
  <c r="DM52" i="3"/>
  <c r="DL52" i="3"/>
  <c r="DK52" i="3"/>
  <c r="DJ52" i="3"/>
  <c r="DI52" i="3"/>
  <c r="DH52" i="3"/>
  <c r="DG52" i="3"/>
  <c r="DF52" i="3"/>
  <c r="DE52" i="3"/>
  <c r="DD52" i="3"/>
  <c r="DC52" i="3"/>
  <c r="DB52" i="3"/>
  <c r="DA52" i="3"/>
  <c r="CZ52" i="3"/>
  <c r="CY52" i="3"/>
  <c r="CX52" i="3"/>
  <c r="CW52" i="3"/>
  <c r="CV52" i="3"/>
  <c r="CU52" i="3"/>
  <c r="CT52" i="3"/>
  <c r="CS52" i="3"/>
  <c r="CR52" i="3"/>
  <c r="CQ52" i="3"/>
  <c r="CP52" i="3"/>
  <c r="CO52" i="3"/>
  <c r="CN52" i="3"/>
  <c r="CM52" i="3"/>
  <c r="CL52" i="3"/>
  <c r="CK52" i="3"/>
  <c r="CJ52" i="3"/>
  <c r="CI52" i="3"/>
  <c r="CH52" i="3"/>
  <c r="CG52" i="3"/>
  <c r="CF52" i="3"/>
  <c r="CE52" i="3"/>
  <c r="CD52" i="3"/>
  <c r="CC52" i="3"/>
  <c r="CB52" i="3"/>
  <c r="CA52" i="3"/>
  <c r="BZ52" i="3"/>
  <c r="BY52" i="3"/>
  <c r="BX52" i="3"/>
  <c r="BW52" i="3"/>
  <c r="BV52" i="3"/>
  <c r="BU52" i="3"/>
  <c r="BT52" i="3"/>
  <c r="BS52" i="3"/>
  <c r="BR52" i="3"/>
  <c r="BQ52" i="3"/>
  <c r="BP52" i="3"/>
  <c r="BO52" i="3"/>
  <c r="BN52" i="3"/>
  <c r="BM52" i="3"/>
  <c r="BL52" i="3"/>
  <c r="BK52" i="3"/>
  <c r="BJ52" i="3"/>
  <c r="BI52" i="3"/>
  <c r="BH52" i="3"/>
  <c r="BG52" i="3"/>
  <c r="BF52" i="3"/>
  <c r="BE52" i="3"/>
  <c r="BD52" i="3"/>
  <c r="BC52" i="3"/>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D52" i="3"/>
  <c r="C52" i="3"/>
  <c r="DX50" i="3"/>
  <c r="DW50" i="3"/>
  <c r="DV50" i="3"/>
  <c r="DU50" i="3"/>
  <c r="DT50" i="3"/>
  <c r="DS50" i="3"/>
  <c r="DR50" i="3"/>
  <c r="DQ50" i="3"/>
  <c r="DP50" i="3"/>
  <c r="DO50" i="3"/>
  <c r="DN50" i="3"/>
  <c r="DM50" i="3"/>
  <c r="DL50" i="3"/>
  <c r="DK50" i="3"/>
  <c r="DJ50" i="3"/>
  <c r="DI50" i="3"/>
  <c r="DH50" i="3"/>
  <c r="DG50" i="3"/>
  <c r="DF50" i="3"/>
  <c r="DE50" i="3"/>
  <c r="DD50" i="3"/>
  <c r="DC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DX48" i="3"/>
  <c r="DW48" i="3"/>
  <c r="DV48" i="3"/>
  <c r="DU48" i="3"/>
  <c r="DT48" i="3"/>
  <c r="DS48" i="3"/>
  <c r="DR48" i="3"/>
  <c r="DQ48" i="3"/>
  <c r="DP48" i="3"/>
  <c r="DO48" i="3"/>
  <c r="DN48" i="3"/>
  <c r="DM48" i="3"/>
  <c r="DL48" i="3"/>
  <c r="DK48" i="3"/>
  <c r="DJ48" i="3"/>
  <c r="DI48" i="3"/>
  <c r="DH48" i="3"/>
  <c r="DG48" i="3"/>
  <c r="DF48" i="3"/>
  <c r="DE48" i="3"/>
  <c r="DD48" i="3"/>
  <c r="DC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DX46" i="3"/>
  <c r="DW46" i="3"/>
  <c r="DV46" i="3"/>
  <c r="DU46" i="3"/>
  <c r="DT46" i="3"/>
  <c r="DS46" i="3"/>
  <c r="DR46" i="3"/>
  <c r="DQ46" i="3"/>
  <c r="DP46" i="3"/>
  <c r="DO46" i="3"/>
  <c r="DN46" i="3"/>
  <c r="DM46" i="3"/>
  <c r="DL46" i="3"/>
  <c r="DK46" i="3"/>
  <c r="DJ46" i="3"/>
  <c r="DI46" i="3"/>
  <c r="DH46" i="3"/>
  <c r="DG46" i="3"/>
  <c r="DF46" i="3"/>
  <c r="DE46" i="3"/>
  <c r="DD46" i="3"/>
  <c r="DC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DX45" i="3"/>
  <c r="DW45" i="3"/>
  <c r="DV45" i="3"/>
  <c r="DU45" i="3"/>
  <c r="DT45" i="3"/>
  <c r="DS45" i="3"/>
  <c r="DR45" i="3"/>
  <c r="DQ45" i="3"/>
  <c r="DP45" i="3"/>
  <c r="DO45" i="3"/>
  <c r="DN45" i="3"/>
  <c r="DM45" i="3"/>
  <c r="DL45" i="3"/>
  <c r="DK45" i="3"/>
  <c r="DJ45" i="3"/>
  <c r="DI45" i="3"/>
  <c r="DH45" i="3"/>
  <c r="DG45" i="3"/>
  <c r="DF45" i="3"/>
  <c r="DE45" i="3"/>
  <c r="DD45" i="3"/>
  <c r="DC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DX49" i="3"/>
  <c r="DW49" i="3"/>
  <c r="DV49" i="3"/>
  <c r="DU49" i="3"/>
  <c r="DT49" i="3"/>
  <c r="DS49" i="3"/>
  <c r="DR49" i="3"/>
  <c r="DQ49" i="3"/>
  <c r="DP49" i="3"/>
  <c r="DO49" i="3"/>
  <c r="DN49" i="3"/>
  <c r="DM49" i="3"/>
  <c r="DL49" i="3"/>
  <c r="DK49" i="3"/>
  <c r="DJ49" i="3"/>
  <c r="DI49" i="3"/>
  <c r="DH49" i="3"/>
  <c r="DG49" i="3"/>
  <c r="DF49" i="3"/>
  <c r="DE49" i="3"/>
  <c r="DD49" i="3"/>
  <c r="DC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DX47" i="3"/>
  <c r="DW47" i="3"/>
  <c r="DV47" i="3"/>
  <c r="DU47" i="3"/>
  <c r="DT47" i="3"/>
  <c r="DS47" i="3"/>
  <c r="DR47" i="3"/>
  <c r="DQ47" i="3"/>
  <c r="DP47" i="3"/>
  <c r="DO47" i="3"/>
  <c r="DN47" i="3"/>
  <c r="DM47" i="3"/>
  <c r="DL47" i="3"/>
  <c r="DK47" i="3"/>
  <c r="DJ47" i="3"/>
  <c r="DI47" i="3"/>
  <c r="DH47" i="3"/>
  <c r="DG47" i="3"/>
  <c r="DF47" i="3"/>
  <c r="DE47" i="3"/>
  <c r="DD47" i="3"/>
  <c r="DC47" i="3"/>
  <c r="DB47" i="3"/>
  <c r="DA47" i="3"/>
  <c r="CZ47" i="3"/>
  <c r="CY47" i="3"/>
  <c r="CX47" i="3"/>
  <c r="CW47" i="3"/>
  <c r="CV47" i="3"/>
  <c r="CU47" i="3"/>
  <c r="CT47" i="3"/>
  <c r="CS47" i="3"/>
  <c r="CR47" i="3"/>
  <c r="CQ47" i="3"/>
  <c r="CP47" i="3"/>
  <c r="CO47" i="3"/>
  <c r="CN47" i="3"/>
  <c r="CM47" i="3"/>
  <c r="CL47" i="3"/>
  <c r="CK47" i="3"/>
  <c r="CJ47" i="3"/>
  <c r="CI47" i="3"/>
  <c r="CH47" i="3"/>
  <c r="CG47" i="3"/>
  <c r="CF47" i="3"/>
  <c r="CE47" i="3"/>
  <c r="CD47" i="3"/>
  <c r="CC47" i="3"/>
  <c r="CB47" i="3"/>
  <c r="CA47" i="3"/>
  <c r="BZ47" i="3"/>
  <c r="BY47" i="3"/>
  <c r="BX47" i="3"/>
  <c r="BW47" i="3"/>
  <c r="BV47" i="3"/>
  <c r="BU47" i="3"/>
  <c r="BT47" i="3"/>
  <c r="BS47" i="3"/>
  <c r="BR47"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C47" i="3"/>
  <c r="DX44" i="3"/>
  <c r="DW44" i="3"/>
  <c r="DV44" i="3"/>
  <c r="DU44" i="3"/>
  <c r="DT44" i="3"/>
  <c r="DS44" i="3"/>
  <c r="DR44" i="3"/>
  <c r="DQ44" i="3"/>
  <c r="DP44" i="3"/>
  <c r="DO44" i="3"/>
  <c r="DN44" i="3"/>
  <c r="DM44" i="3"/>
  <c r="DL44" i="3"/>
  <c r="DK44" i="3"/>
  <c r="DJ44" i="3"/>
  <c r="DI44" i="3"/>
  <c r="DH44" i="3"/>
  <c r="DG44" i="3"/>
  <c r="DF44" i="3"/>
  <c r="DE44" i="3"/>
  <c r="DD44" i="3"/>
  <c r="DC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DX42" i="3"/>
  <c r="DW42" i="3"/>
  <c r="DV42" i="3"/>
  <c r="DU42" i="3"/>
  <c r="DT42" i="3"/>
  <c r="DS42" i="3"/>
  <c r="DR42" i="3"/>
  <c r="DQ42" i="3"/>
  <c r="DP42" i="3"/>
  <c r="DO42" i="3"/>
  <c r="DN42" i="3"/>
  <c r="DM42" i="3"/>
  <c r="DL42" i="3"/>
  <c r="DK42" i="3"/>
  <c r="DJ42" i="3"/>
  <c r="DI42" i="3"/>
  <c r="DH42" i="3"/>
  <c r="DG42" i="3"/>
  <c r="DF42" i="3"/>
  <c r="DE42" i="3"/>
  <c r="DD42" i="3"/>
  <c r="DC42" i="3"/>
  <c r="DB42" i="3"/>
  <c r="DA42" i="3"/>
  <c r="CZ42" i="3"/>
  <c r="CY42" i="3"/>
  <c r="CX42" i="3"/>
  <c r="CW42" i="3"/>
  <c r="CV42" i="3"/>
  <c r="CU42" i="3"/>
  <c r="CT42" i="3"/>
  <c r="CS42" i="3"/>
  <c r="CR42" i="3"/>
  <c r="CQ42" i="3"/>
  <c r="CP42" i="3"/>
  <c r="CO42" i="3"/>
  <c r="CN42" i="3"/>
  <c r="CM42" i="3"/>
  <c r="CL42" i="3"/>
  <c r="CK42" i="3"/>
  <c r="CJ42" i="3"/>
  <c r="CI42" i="3"/>
  <c r="CH42" i="3"/>
  <c r="CG42" i="3"/>
  <c r="CF42" i="3"/>
  <c r="CE42" i="3"/>
  <c r="CD42" i="3"/>
  <c r="CC42" i="3"/>
  <c r="CB42" i="3"/>
  <c r="CA42" i="3"/>
  <c r="BZ42" i="3"/>
  <c r="BY42" i="3"/>
  <c r="BX42" i="3"/>
  <c r="BW42" i="3"/>
  <c r="BV42" i="3"/>
  <c r="BU42" i="3"/>
  <c r="BT42" i="3"/>
  <c r="BS42" i="3"/>
  <c r="BR42" i="3"/>
  <c r="BQ42" i="3"/>
  <c r="BP42" i="3"/>
  <c r="BO42" i="3"/>
  <c r="BN42" i="3"/>
  <c r="BM42" i="3"/>
  <c r="BL42" i="3"/>
  <c r="BK42" i="3"/>
  <c r="BJ42" i="3"/>
  <c r="BI42" i="3"/>
  <c r="BH42" i="3"/>
  <c r="BG42" i="3"/>
  <c r="BF42" i="3"/>
  <c r="BE42" i="3"/>
  <c r="BD42" i="3"/>
  <c r="BC42" i="3"/>
  <c r="BB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DX41" i="3"/>
  <c r="DW41" i="3"/>
  <c r="DV41" i="3"/>
  <c r="DU41" i="3"/>
  <c r="DT41" i="3"/>
  <c r="DS41" i="3"/>
  <c r="DR41" i="3"/>
  <c r="DQ41" i="3"/>
  <c r="DP41" i="3"/>
  <c r="DO41" i="3"/>
  <c r="DN41" i="3"/>
  <c r="DM41" i="3"/>
  <c r="DL41" i="3"/>
  <c r="DK41" i="3"/>
  <c r="DJ41" i="3"/>
  <c r="DI41" i="3"/>
  <c r="DH41" i="3"/>
  <c r="DG41" i="3"/>
  <c r="DF41" i="3"/>
  <c r="DE41" i="3"/>
  <c r="DD41" i="3"/>
  <c r="DC41" i="3"/>
  <c r="DB41" i="3"/>
  <c r="DA41" i="3"/>
  <c r="CZ41" i="3"/>
  <c r="CY41" i="3"/>
  <c r="CX41" i="3"/>
  <c r="CW41" i="3"/>
  <c r="CV41" i="3"/>
  <c r="CU41" i="3"/>
  <c r="CT41" i="3"/>
  <c r="CS41" i="3"/>
  <c r="CR41" i="3"/>
  <c r="CQ41" i="3"/>
  <c r="CP41" i="3"/>
  <c r="CO41" i="3"/>
  <c r="CN41" i="3"/>
  <c r="CM41" i="3"/>
  <c r="CL41" i="3"/>
  <c r="CK41" i="3"/>
  <c r="CJ41" i="3"/>
  <c r="CI41" i="3"/>
  <c r="CH41" i="3"/>
  <c r="CG41" i="3"/>
  <c r="CF41" i="3"/>
  <c r="CE41" i="3"/>
  <c r="CD41" i="3"/>
  <c r="CC41" i="3"/>
  <c r="CB41" i="3"/>
  <c r="CA41" i="3"/>
  <c r="BZ41" i="3"/>
  <c r="BY41" i="3"/>
  <c r="BX41" i="3"/>
  <c r="BW41" i="3"/>
  <c r="BV41" i="3"/>
  <c r="BU41" i="3"/>
  <c r="BT41" i="3"/>
  <c r="BS41" i="3"/>
  <c r="BR41" i="3"/>
  <c r="BQ41" i="3"/>
  <c r="BP41" i="3"/>
  <c r="BO41" i="3"/>
  <c r="BN41" i="3"/>
  <c r="BM41" i="3"/>
  <c r="BL41" i="3"/>
  <c r="BK41" i="3"/>
  <c r="BJ41" i="3"/>
  <c r="BI41" i="3"/>
  <c r="BH41" i="3"/>
  <c r="BG41" i="3"/>
  <c r="BF41" i="3"/>
  <c r="BE41" i="3"/>
  <c r="BD41" i="3"/>
  <c r="BC41" i="3"/>
  <c r="BB41" i="3"/>
  <c r="AZ41"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D41" i="3"/>
  <c r="C41" i="3"/>
  <c r="DX40" i="3"/>
  <c r="DW40" i="3"/>
  <c r="DV40" i="3"/>
  <c r="DU40" i="3"/>
  <c r="DT40" i="3"/>
  <c r="DS40" i="3"/>
  <c r="DR40" i="3"/>
  <c r="DQ40" i="3"/>
  <c r="DP40" i="3"/>
  <c r="DO40" i="3"/>
  <c r="DN40" i="3"/>
  <c r="DM40" i="3"/>
  <c r="DL40" i="3"/>
  <c r="DK40" i="3"/>
  <c r="DJ40" i="3"/>
  <c r="DI40" i="3"/>
  <c r="DH40" i="3"/>
  <c r="DG40" i="3"/>
  <c r="DF40" i="3"/>
  <c r="DE40" i="3"/>
  <c r="DD40" i="3"/>
  <c r="DC40" i="3"/>
  <c r="DB40" i="3"/>
  <c r="DA40" i="3"/>
  <c r="CZ40" i="3"/>
  <c r="CY40" i="3"/>
  <c r="CX40" i="3"/>
  <c r="CW40" i="3"/>
  <c r="CV40" i="3"/>
  <c r="CU40" i="3"/>
  <c r="CT40" i="3"/>
  <c r="CS40" i="3"/>
  <c r="CR40" i="3"/>
  <c r="CQ40" i="3"/>
  <c r="CP40" i="3"/>
  <c r="CO40" i="3"/>
  <c r="CN40" i="3"/>
  <c r="CM40" i="3"/>
  <c r="CL40" i="3"/>
  <c r="CK40" i="3"/>
  <c r="CJ40" i="3"/>
  <c r="CI40" i="3"/>
  <c r="CH40" i="3"/>
  <c r="CG40" i="3"/>
  <c r="CF40" i="3"/>
  <c r="CE40" i="3"/>
  <c r="CD40" i="3"/>
  <c r="CC40" i="3"/>
  <c r="CB40" i="3"/>
  <c r="CA40" i="3"/>
  <c r="BZ40" i="3"/>
  <c r="BY40" i="3"/>
  <c r="BX40" i="3"/>
  <c r="BW40" i="3"/>
  <c r="BV40" i="3"/>
  <c r="BU40" i="3"/>
  <c r="BT40" i="3"/>
  <c r="BS40" i="3"/>
  <c r="BR40" i="3"/>
  <c r="BQ40" i="3"/>
  <c r="BP40" i="3"/>
  <c r="BO40" i="3"/>
  <c r="BN40" i="3"/>
  <c r="BM40" i="3"/>
  <c r="BL40" i="3"/>
  <c r="BK40" i="3"/>
  <c r="BJ40" i="3"/>
  <c r="BI40" i="3"/>
  <c r="BH40" i="3"/>
  <c r="BG40" i="3"/>
  <c r="BF40" i="3"/>
  <c r="BE40" i="3"/>
  <c r="BD40" i="3"/>
  <c r="BC40" i="3"/>
  <c r="BB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DX35" i="3"/>
  <c r="DW35" i="3"/>
  <c r="DV35" i="3"/>
  <c r="DU35" i="3"/>
  <c r="DT35" i="3"/>
  <c r="DS35" i="3"/>
  <c r="DR35" i="3"/>
  <c r="DQ35" i="3"/>
  <c r="DP35" i="3"/>
  <c r="DO35" i="3"/>
  <c r="DN35" i="3"/>
  <c r="DM35" i="3"/>
  <c r="DL35" i="3"/>
  <c r="DK35" i="3"/>
  <c r="DJ35" i="3"/>
  <c r="DI35" i="3"/>
  <c r="DH35" i="3"/>
  <c r="DG35" i="3"/>
  <c r="DF35" i="3"/>
  <c r="DX23" i="3"/>
  <c r="DW23" i="3"/>
  <c r="DV23" i="3"/>
  <c r="DU23" i="3"/>
  <c r="DT23" i="3"/>
  <c r="DS23" i="3"/>
  <c r="DR23" i="3"/>
  <c r="DQ23" i="3"/>
  <c r="DP23" i="3"/>
  <c r="DO23" i="3"/>
  <c r="DN23" i="3"/>
  <c r="DM23" i="3"/>
  <c r="DL23" i="3"/>
  <c r="DK23" i="3"/>
  <c r="DJ23" i="3"/>
  <c r="DI23" i="3"/>
  <c r="DH23" i="3"/>
  <c r="DG23" i="3"/>
  <c r="DF23" i="3"/>
  <c r="C22" i="3"/>
  <c r="DX39" i="3"/>
  <c r="DW39" i="3"/>
  <c r="DV39" i="3"/>
  <c r="DU39" i="3"/>
  <c r="DT39" i="3"/>
  <c r="DS39" i="3"/>
  <c r="DR39" i="3"/>
  <c r="DQ39" i="3"/>
  <c r="DP39" i="3"/>
  <c r="DO39" i="3"/>
  <c r="DN39" i="3"/>
  <c r="DM39" i="3"/>
  <c r="DL39" i="3"/>
  <c r="DK39" i="3"/>
  <c r="DJ39" i="3"/>
  <c r="DI39" i="3"/>
  <c r="DH39" i="3"/>
  <c r="DG39" i="3"/>
  <c r="DF39" i="3"/>
  <c r="DE39" i="3"/>
  <c r="DD39" i="3"/>
  <c r="DC39" i="3"/>
  <c r="DB39" i="3"/>
  <c r="DA39" i="3"/>
  <c r="CZ39" i="3"/>
  <c r="CY39" i="3"/>
  <c r="CX39" i="3"/>
  <c r="CW39" i="3"/>
  <c r="CV39" i="3"/>
  <c r="CU39" i="3"/>
  <c r="CT39" i="3"/>
  <c r="CS39" i="3"/>
  <c r="CR39" i="3"/>
  <c r="CQ39" i="3"/>
  <c r="CP39" i="3"/>
  <c r="CO39" i="3"/>
  <c r="CN39" i="3"/>
  <c r="CM39" i="3"/>
  <c r="CL39" i="3"/>
  <c r="CK39" i="3"/>
  <c r="CJ39" i="3"/>
  <c r="CI39" i="3"/>
  <c r="CH39" i="3"/>
  <c r="CG39" i="3"/>
  <c r="CF39" i="3"/>
  <c r="CE39" i="3"/>
  <c r="CD39" i="3"/>
  <c r="CC39" i="3"/>
  <c r="CB39" i="3"/>
  <c r="CA39" i="3"/>
  <c r="BZ39" i="3"/>
  <c r="BY39" i="3"/>
  <c r="BX39" i="3"/>
  <c r="BW39" i="3"/>
  <c r="BV39" i="3"/>
  <c r="BU39" i="3"/>
  <c r="BT39" i="3"/>
  <c r="BS39" i="3"/>
  <c r="BR39" i="3"/>
  <c r="BQ39" i="3"/>
  <c r="BP39" i="3"/>
  <c r="BO39" i="3"/>
  <c r="BN39" i="3"/>
  <c r="BM39" i="3"/>
  <c r="BL39" i="3"/>
  <c r="BK39" i="3"/>
  <c r="BJ39" i="3"/>
  <c r="BI39" i="3"/>
  <c r="BH39" i="3"/>
  <c r="BG39" i="3"/>
  <c r="BF39" i="3"/>
  <c r="BE39" i="3"/>
  <c r="BD39" i="3"/>
  <c r="BC39" i="3"/>
  <c r="BB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DX22" i="3"/>
  <c r="DW22" i="3"/>
  <c r="DV22" i="3"/>
  <c r="DU22" i="3"/>
  <c r="DT22" i="3"/>
  <c r="DS22" i="3"/>
  <c r="DR22" i="3"/>
  <c r="DQ22" i="3"/>
  <c r="DP22" i="3"/>
  <c r="DO22" i="3"/>
  <c r="DN22" i="3"/>
  <c r="DM22" i="3"/>
  <c r="DL22" i="3"/>
  <c r="DK22" i="3"/>
  <c r="DJ22" i="3"/>
  <c r="DI22" i="3"/>
  <c r="DH22" i="3"/>
  <c r="DG22" i="3"/>
  <c r="DF22" i="3"/>
  <c r="DE22" i="3"/>
  <c r="DD22" i="3"/>
  <c r="DC22" i="3"/>
  <c r="DB22" i="3"/>
  <c r="DA22" i="3"/>
  <c r="CZ22" i="3"/>
  <c r="CY22" i="3"/>
  <c r="CX22" i="3"/>
  <c r="CW22" i="3"/>
  <c r="CV22" i="3"/>
  <c r="CU22" i="3"/>
  <c r="CT22" i="3"/>
  <c r="CS22" i="3"/>
  <c r="CR22" i="3"/>
  <c r="CQ22" i="3"/>
  <c r="CP22" i="3"/>
  <c r="CO22" i="3"/>
  <c r="CN22" i="3"/>
  <c r="CM22" i="3"/>
  <c r="CL22" i="3"/>
  <c r="CK22" i="3"/>
  <c r="CJ22" i="3"/>
  <c r="CI22" i="3"/>
  <c r="CH22" i="3"/>
  <c r="CG22" i="3"/>
  <c r="CF22" i="3"/>
  <c r="CE22" i="3"/>
  <c r="CD22" i="3"/>
  <c r="CC22" i="3"/>
  <c r="CB22" i="3"/>
  <c r="CA22" i="3"/>
  <c r="BZ22" i="3"/>
  <c r="BY22" i="3"/>
  <c r="BX22" i="3"/>
  <c r="BW22" i="3"/>
  <c r="BV22" i="3"/>
  <c r="BU22" i="3"/>
  <c r="BT22" i="3"/>
  <c r="BS22" i="3"/>
  <c r="BR22" i="3"/>
  <c r="BQ22" i="3"/>
  <c r="BP22" i="3"/>
  <c r="BO22" i="3"/>
  <c r="BN22" i="3"/>
  <c r="BM22" i="3"/>
  <c r="BL22" i="3"/>
  <c r="BK22" i="3"/>
  <c r="BJ22" i="3"/>
  <c r="BI22" i="3"/>
  <c r="BH22" i="3"/>
  <c r="BG22" i="3"/>
  <c r="BF22" i="3"/>
  <c r="BE22" i="3"/>
  <c r="BD22" i="3"/>
  <c r="BC22" i="3"/>
  <c r="BB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DX20" i="3"/>
  <c r="DW20" i="3"/>
  <c r="DV20" i="3"/>
  <c r="DU20" i="3"/>
  <c r="DT20" i="3"/>
  <c r="DS20" i="3"/>
  <c r="DR20" i="3"/>
  <c r="DQ20" i="3"/>
  <c r="DP20" i="3"/>
  <c r="DO20" i="3"/>
  <c r="DN20" i="3"/>
  <c r="DM20" i="3"/>
  <c r="DL20" i="3"/>
  <c r="DK20" i="3"/>
  <c r="DJ20" i="3"/>
  <c r="DI20" i="3"/>
  <c r="DH20" i="3"/>
  <c r="DG20" i="3"/>
  <c r="DF20" i="3"/>
  <c r="DE20" i="3"/>
  <c r="DD20" i="3"/>
  <c r="DC20" i="3"/>
  <c r="DB20" i="3"/>
  <c r="DA20" i="3"/>
  <c r="CZ20" i="3"/>
  <c r="CY20" i="3"/>
  <c r="CX20" i="3"/>
  <c r="CW20" i="3"/>
  <c r="CV20" i="3"/>
  <c r="CU20" i="3"/>
  <c r="CT20" i="3"/>
  <c r="CS20" i="3"/>
  <c r="CR20" i="3"/>
  <c r="CQ20" i="3"/>
  <c r="CP20" i="3"/>
  <c r="CO20" i="3"/>
  <c r="CN20" i="3"/>
  <c r="CM20" i="3"/>
  <c r="CL20" i="3"/>
  <c r="CK20" i="3"/>
  <c r="CJ20" i="3"/>
  <c r="CI20" i="3"/>
  <c r="CH20" i="3"/>
  <c r="CG20" i="3"/>
  <c r="CF20" i="3"/>
  <c r="CE20" i="3"/>
  <c r="CD20" i="3"/>
  <c r="CC20" i="3"/>
  <c r="CB20" i="3"/>
  <c r="CA20" i="3"/>
  <c r="BZ20" i="3"/>
  <c r="BY20" i="3"/>
  <c r="BX20" i="3"/>
  <c r="BW20" i="3"/>
  <c r="BV20" i="3"/>
  <c r="BU20" i="3"/>
  <c r="BT20" i="3"/>
  <c r="BS20" i="3"/>
  <c r="BR20"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DX18" i="3"/>
  <c r="DW18" i="3"/>
  <c r="DV18" i="3"/>
  <c r="DU18" i="3"/>
  <c r="DT18" i="3"/>
  <c r="DS18" i="3"/>
  <c r="DR18" i="3"/>
  <c r="DQ18" i="3"/>
  <c r="DP18" i="3"/>
  <c r="DO18" i="3"/>
  <c r="DN18" i="3"/>
  <c r="DM18" i="3"/>
  <c r="DL18" i="3"/>
  <c r="DK18" i="3"/>
  <c r="DJ18" i="3"/>
  <c r="DI18" i="3"/>
  <c r="DH18" i="3"/>
  <c r="DG18" i="3"/>
  <c r="DF18" i="3"/>
  <c r="DE18" i="3"/>
  <c r="DD18" i="3"/>
  <c r="DC18" i="3"/>
  <c r="DB18" i="3"/>
  <c r="DA18" i="3"/>
  <c r="CZ18" i="3"/>
  <c r="CY18" i="3"/>
  <c r="CX18" i="3"/>
  <c r="CW18" i="3"/>
  <c r="CV18" i="3"/>
  <c r="CU18" i="3"/>
  <c r="CT18" i="3"/>
  <c r="CS18" i="3"/>
  <c r="CR18" i="3"/>
  <c r="CQ18" i="3"/>
  <c r="CP18" i="3"/>
  <c r="CO18" i="3"/>
  <c r="CN18" i="3"/>
  <c r="CM18" i="3"/>
  <c r="CL18" i="3"/>
  <c r="CK18" i="3"/>
  <c r="CJ18" i="3"/>
  <c r="CI18" i="3"/>
  <c r="CH18" i="3"/>
  <c r="CG18" i="3"/>
  <c r="CF18" i="3"/>
  <c r="CE18" i="3"/>
  <c r="CD18" i="3"/>
  <c r="CC18" i="3"/>
  <c r="CB18" i="3"/>
  <c r="CA18" i="3"/>
  <c r="BZ18" i="3"/>
  <c r="BY18" i="3"/>
  <c r="BX18" i="3"/>
  <c r="BW18" i="3"/>
  <c r="BV18"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DX16" i="3"/>
  <c r="DW16" i="3"/>
  <c r="DV16" i="3"/>
  <c r="DU16" i="3"/>
  <c r="DT16" i="3"/>
  <c r="DS16" i="3"/>
  <c r="DR16" i="3"/>
  <c r="DQ16" i="3"/>
  <c r="DP16" i="3"/>
  <c r="DO16" i="3"/>
  <c r="DN16" i="3"/>
  <c r="DM16" i="3"/>
  <c r="DL16" i="3"/>
  <c r="DK16" i="3"/>
  <c r="DJ16" i="3"/>
  <c r="DI16" i="3"/>
  <c r="DH16" i="3"/>
  <c r="DG16" i="3"/>
  <c r="DF16" i="3"/>
  <c r="DE16" i="3"/>
  <c r="DD16" i="3"/>
  <c r="DC16" i="3"/>
  <c r="DB16" i="3"/>
  <c r="DA16" i="3"/>
  <c r="CZ16" i="3"/>
  <c r="CY16" i="3"/>
  <c r="CX16" i="3"/>
  <c r="CW16" i="3"/>
  <c r="CV16" i="3"/>
  <c r="CU16" i="3"/>
  <c r="CT16" i="3"/>
  <c r="CS16" i="3"/>
  <c r="CR16" i="3"/>
  <c r="CQ16" i="3"/>
  <c r="CP16" i="3"/>
  <c r="CO16" i="3"/>
  <c r="CN16" i="3"/>
  <c r="CM16" i="3"/>
  <c r="CL16" i="3"/>
  <c r="CK16" i="3"/>
  <c r="CJ16" i="3"/>
  <c r="CI16" i="3"/>
  <c r="CH16" i="3"/>
  <c r="CG16" i="3"/>
  <c r="CF16" i="3"/>
  <c r="CE16" i="3"/>
  <c r="CD16" i="3"/>
  <c r="CC16" i="3"/>
  <c r="CB16" i="3"/>
  <c r="CA16" i="3"/>
  <c r="BZ16" i="3"/>
  <c r="BY16" i="3"/>
  <c r="BX16" i="3"/>
  <c r="BW16" i="3"/>
  <c r="BV16"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DX14" i="3"/>
  <c r="DW14" i="3"/>
  <c r="DV14" i="3"/>
  <c r="DU14" i="3"/>
  <c r="DT14" i="3"/>
  <c r="DS14" i="3"/>
  <c r="DR14" i="3"/>
  <c r="DQ14" i="3"/>
  <c r="DP14" i="3"/>
  <c r="DO14" i="3"/>
  <c r="DN14" i="3"/>
  <c r="DM14" i="3"/>
  <c r="DL14" i="3"/>
  <c r="DK14" i="3"/>
  <c r="DJ14" i="3"/>
  <c r="DI14" i="3"/>
  <c r="DH14" i="3"/>
  <c r="DG14" i="3"/>
  <c r="DF14" i="3"/>
  <c r="DE14" i="3"/>
  <c r="DD14" i="3"/>
  <c r="DC14" i="3"/>
  <c r="DB14" i="3"/>
  <c r="DA14" i="3"/>
  <c r="CZ14" i="3"/>
  <c r="CY14" i="3"/>
  <c r="CX14" i="3"/>
  <c r="CW14" i="3"/>
  <c r="CV14" i="3"/>
  <c r="CU14" i="3"/>
  <c r="CT14" i="3"/>
  <c r="CS14" i="3"/>
  <c r="CR14" i="3"/>
  <c r="CQ14" i="3"/>
  <c r="CP14" i="3"/>
  <c r="CO14" i="3"/>
  <c r="CN14" i="3"/>
  <c r="CM14" i="3"/>
  <c r="CL14" i="3"/>
  <c r="CK14" i="3"/>
  <c r="CJ14" i="3"/>
  <c r="CI14" i="3"/>
  <c r="CH14" i="3"/>
  <c r="CG14" i="3"/>
  <c r="CF14" i="3"/>
  <c r="CE14" i="3"/>
  <c r="CD14" i="3"/>
  <c r="CC14" i="3"/>
  <c r="CB14" i="3"/>
  <c r="CA14" i="3"/>
  <c r="BZ14" i="3"/>
  <c r="BY14" i="3"/>
  <c r="BX14" i="3"/>
  <c r="BW14" i="3"/>
  <c r="BV14"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D14" i="3"/>
  <c r="C14" i="3"/>
  <c r="DX13" i="3"/>
  <c r="DW13" i="3"/>
  <c r="DV13" i="3"/>
  <c r="DU13" i="3"/>
  <c r="DT13" i="3"/>
  <c r="DS13" i="3"/>
  <c r="DR13" i="3"/>
  <c r="DQ13" i="3"/>
  <c r="DP13" i="3"/>
  <c r="DO13" i="3"/>
  <c r="DN13" i="3"/>
  <c r="DM13" i="3"/>
  <c r="DL13" i="3"/>
  <c r="DK13" i="3"/>
  <c r="DJ13" i="3"/>
  <c r="DI13" i="3"/>
  <c r="DH13" i="3"/>
  <c r="DG13" i="3"/>
  <c r="DF13" i="3"/>
  <c r="DE13" i="3"/>
  <c r="DD13" i="3"/>
  <c r="DC13" i="3"/>
  <c r="DB13" i="3"/>
  <c r="DA13" i="3"/>
  <c r="CZ13" i="3"/>
  <c r="CY13" i="3"/>
  <c r="CX13" i="3"/>
  <c r="CW13" i="3"/>
  <c r="CV13" i="3"/>
  <c r="CU13" i="3"/>
  <c r="CT13" i="3"/>
  <c r="CS13" i="3"/>
  <c r="CR13" i="3"/>
  <c r="CQ13" i="3"/>
  <c r="CP13" i="3"/>
  <c r="CO13" i="3"/>
  <c r="CN13" i="3"/>
  <c r="CM13" i="3"/>
  <c r="CL13" i="3"/>
  <c r="CK13" i="3"/>
  <c r="CJ13" i="3"/>
  <c r="CI13" i="3"/>
  <c r="CH13" i="3"/>
  <c r="CG13" i="3"/>
  <c r="CF13" i="3"/>
  <c r="CE13" i="3"/>
  <c r="CD13" i="3"/>
  <c r="CC13" i="3"/>
  <c r="CB13" i="3"/>
  <c r="CA13" i="3"/>
  <c r="BZ13" i="3"/>
  <c r="BY13" i="3"/>
  <c r="BX13" i="3"/>
  <c r="BW13" i="3"/>
  <c r="BV13" i="3"/>
  <c r="BU13" i="3"/>
  <c r="BT13" i="3"/>
  <c r="BS13" i="3"/>
  <c r="BR13" i="3"/>
  <c r="BQ13" i="3"/>
  <c r="BP13" i="3"/>
  <c r="BO13" i="3"/>
  <c r="BN13" i="3"/>
  <c r="BM13" i="3"/>
  <c r="BL13" i="3"/>
  <c r="BK13" i="3"/>
  <c r="BJ13" i="3"/>
  <c r="BI13" i="3"/>
  <c r="BH13" i="3"/>
  <c r="BG13" i="3"/>
  <c r="BF13" i="3"/>
  <c r="BE13" i="3"/>
  <c r="BD13" i="3"/>
  <c r="BC13" i="3"/>
  <c r="BB13" i="3"/>
  <c r="BA13" i="3"/>
  <c r="AZ13" i="3"/>
  <c r="AY13" i="3"/>
  <c r="AX13" i="3"/>
  <c r="AW13" i="3"/>
  <c r="AV13" i="3"/>
  <c r="AU13" i="3"/>
  <c r="AT13" i="3"/>
  <c r="AS13" i="3"/>
  <c r="AQ13" i="3"/>
  <c r="AP13" i="3"/>
  <c r="AO13" i="3"/>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D13" i="3"/>
  <c r="C13" i="3"/>
  <c r="DX11" i="3"/>
  <c r="DW11" i="3"/>
  <c r="DV11" i="3"/>
  <c r="DU11" i="3"/>
  <c r="DT11" i="3"/>
  <c r="DS11" i="3"/>
  <c r="DR11" i="3"/>
  <c r="DQ11" i="3"/>
  <c r="DP11" i="3"/>
  <c r="DO11" i="3"/>
  <c r="DN11" i="3"/>
  <c r="DM11" i="3"/>
  <c r="DL11" i="3"/>
  <c r="DK11" i="3"/>
  <c r="DJ11" i="3"/>
  <c r="DI11" i="3"/>
  <c r="DH11" i="3"/>
  <c r="DG11" i="3"/>
  <c r="DF11" i="3"/>
  <c r="DE11" i="3"/>
  <c r="DD11" i="3"/>
  <c r="DC11" i="3"/>
  <c r="DB11" i="3"/>
  <c r="DA11" i="3"/>
  <c r="CZ11" i="3"/>
  <c r="CY11" i="3"/>
  <c r="CX11" i="3"/>
  <c r="CW11" i="3"/>
  <c r="CV11" i="3"/>
  <c r="CU11" i="3"/>
  <c r="CT11" i="3"/>
  <c r="CS11" i="3"/>
  <c r="CR11" i="3"/>
  <c r="CQ11" i="3"/>
  <c r="CP11" i="3"/>
  <c r="CO11" i="3"/>
  <c r="CN11" i="3"/>
  <c r="CM11" i="3"/>
  <c r="CL11" i="3"/>
  <c r="CK11" i="3"/>
  <c r="CJ11" i="3"/>
  <c r="CI11" i="3"/>
  <c r="CH11" i="3"/>
  <c r="CG11" i="3"/>
  <c r="CF11" i="3"/>
  <c r="CE11" i="3"/>
  <c r="CD11" i="3"/>
  <c r="CC11" i="3"/>
  <c r="CB11" i="3"/>
  <c r="CA11" i="3"/>
  <c r="BZ11" i="3"/>
  <c r="BY11" i="3"/>
  <c r="BX11" i="3"/>
  <c r="BW11" i="3"/>
  <c r="BV11"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DX19" i="3"/>
  <c r="DW19" i="3"/>
  <c r="DV19" i="3"/>
  <c r="DU19" i="3"/>
  <c r="DT19" i="3"/>
  <c r="DS19" i="3"/>
  <c r="DR19" i="3"/>
  <c r="DQ19" i="3"/>
  <c r="DP19" i="3"/>
  <c r="DO19" i="3"/>
  <c r="DN19" i="3"/>
  <c r="DM19" i="3"/>
  <c r="DL19" i="3"/>
  <c r="DK19" i="3"/>
  <c r="DJ19" i="3"/>
  <c r="DI19" i="3"/>
  <c r="DH19" i="3"/>
  <c r="DG19" i="3"/>
  <c r="DF19" i="3"/>
  <c r="DE19" i="3"/>
  <c r="DD19" i="3"/>
  <c r="DC19" i="3"/>
  <c r="DB19" i="3"/>
  <c r="DA19" i="3"/>
  <c r="CZ19" i="3"/>
  <c r="CY19" i="3"/>
  <c r="CX19" i="3"/>
  <c r="CW19" i="3"/>
  <c r="CV19" i="3"/>
  <c r="CU19" i="3"/>
  <c r="CT19" i="3"/>
  <c r="CS19" i="3"/>
  <c r="CR19" i="3"/>
  <c r="CQ19" i="3"/>
  <c r="CP19" i="3"/>
  <c r="CO19" i="3"/>
  <c r="CN19" i="3"/>
  <c r="CM19" i="3"/>
  <c r="CL19" i="3"/>
  <c r="CK19" i="3"/>
  <c r="CJ19" i="3"/>
  <c r="CI19" i="3"/>
  <c r="CH19" i="3"/>
  <c r="CG19" i="3"/>
  <c r="CF19" i="3"/>
  <c r="CE19" i="3"/>
  <c r="CD19" i="3"/>
  <c r="CC19" i="3"/>
  <c r="CB19" i="3"/>
  <c r="CA19" i="3"/>
  <c r="BZ19" i="3"/>
  <c r="BY19" i="3"/>
  <c r="BX19" i="3"/>
  <c r="BW19" i="3"/>
  <c r="BV19"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C19" i="3"/>
  <c r="DX17" i="3"/>
  <c r="DW17" i="3"/>
  <c r="DV17" i="3"/>
  <c r="DU17" i="3"/>
  <c r="DT17" i="3"/>
  <c r="DS17" i="3"/>
  <c r="DR17" i="3"/>
  <c r="DQ17" i="3"/>
  <c r="DP17" i="3"/>
  <c r="DO17" i="3"/>
  <c r="DN17" i="3"/>
  <c r="DM17" i="3"/>
  <c r="DL17" i="3"/>
  <c r="DK17" i="3"/>
  <c r="DJ17" i="3"/>
  <c r="DI17" i="3"/>
  <c r="DH17" i="3"/>
  <c r="DG17" i="3"/>
  <c r="DF17" i="3"/>
  <c r="DE17" i="3"/>
  <c r="DD17" i="3"/>
  <c r="DC17" i="3"/>
  <c r="DB17" i="3"/>
  <c r="DA17" i="3"/>
  <c r="CZ17" i="3"/>
  <c r="CY17" i="3"/>
  <c r="CX17" i="3"/>
  <c r="CW17" i="3"/>
  <c r="CV17" i="3"/>
  <c r="CU17" i="3"/>
  <c r="CT17" i="3"/>
  <c r="CS17" i="3"/>
  <c r="CR17" i="3"/>
  <c r="CQ17" i="3"/>
  <c r="CP17" i="3"/>
  <c r="CO17" i="3"/>
  <c r="CN17" i="3"/>
  <c r="CM17" i="3"/>
  <c r="CL17" i="3"/>
  <c r="CK17" i="3"/>
  <c r="CJ17" i="3"/>
  <c r="CI17" i="3"/>
  <c r="CH17" i="3"/>
  <c r="CG17" i="3"/>
  <c r="CF17" i="3"/>
  <c r="CE17" i="3"/>
  <c r="CD17" i="3"/>
  <c r="CC17" i="3"/>
  <c r="CB17" i="3"/>
  <c r="CA17" i="3"/>
  <c r="BZ17" i="3"/>
  <c r="BY17" i="3"/>
  <c r="BX17" i="3"/>
  <c r="BW17" i="3"/>
  <c r="BV17"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DX15" i="3"/>
  <c r="DW15" i="3"/>
  <c r="DV15" i="3"/>
  <c r="DU15" i="3"/>
  <c r="DT15" i="3"/>
  <c r="DS15" i="3"/>
  <c r="DR15" i="3"/>
  <c r="DQ15" i="3"/>
  <c r="DP15" i="3"/>
  <c r="DO15" i="3"/>
  <c r="DN15" i="3"/>
  <c r="DM15" i="3"/>
  <c r="DL15" i="3"/>
  <c r="DK15" i="3"/>
  <c r="DJ15" i="3"/>
  <c r="DI15" i="3"/>
  <c r="DH15" i="3"/>
  <c r="DG15" i="3"/>
  <c r="DF15" i="3"/>
  <c r="DE15" i="3"/>
  <c r="DD15" i="3"/>
  <c r="DC15" i="3"/>
  <c r="DB15" i="3"/>
  <c r="DA15" i="3"/>
  <c r="CZ15" i="3"/>
  <c r="CY15" i="3"/>
  <c r="CX15" i="3"/>
  <c r="CW15" i="3"/>
  <c r="CV15" i="3"/>
  <c r="CU15" i="3"/>
  <c r="CT15" i="3"/>
  <c r="CS15" i="3"/>
  <c r="CR15" i="3"/>
  <c r="CQ15" i="3"/>
  <c r="CP15" i="3"/>
  <c r="CO15" i="3"/>
  <c r="CN15" i="3"/>
  <c r="CM15" i="3"/>
  <c r="CL15" i="3"/>
  <c r="CK15" i="3"/>
  <c r="CJ15" i="3"/>
  <c r="CI15" i="3"/>
  <c r="CH15" i="3"/>
  <c r="CG15" i="3"/>
  <c r="CF15" i="3"/>
  <c r="CE15" i="3"/>
  <c r="CD15" i="3"/>
  <c r="CC15" i="3"/>
  <c r="CB15" i="3"/>
  <c r="CA15" i="3"/>
  <c r="BZ15" i="3"/>
  <c r="BY15" i="3"/>
  <c r="BX15" i="3"/>
  <c r="BW15" i="3"/>
  <c r="BV15"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DX12" i="3"/>
  <c r="DW12" i="3"/>
  <c r="DV12" i="3"/>
  <c r="DU12" i="3"/>
  <c r="DT12" i="3"/>
  <c r="DS12" i="3"/>
  <c r="DR12" i="3"/>
  <c r="DQ12" i="3"/>
  <c r="DP12" i="3"/>
  <c r="DO12" i="3"/>
  <c r="DN12" i="3"/>
  <c r="DM12" i="3"/>
  <c r="DL12" i="3"/>
  <c r="DK12" i="3"/>
  <c r="DJ12" i="3"/>
  <c r="DI12" i="3"/>
  <c r="DH12" i="3"/>
  <c r="DG12" i="3"/>
  <c r="DF12" i="3"/>
  <c r="DE12" i="3"/>
  <c r="DD12" i="3"/>
  <c r="DC12" i="3"/>
  <c r="DB12" i="3"/>
  <c r="DA12" i="3"/>
  <c r="CZ12" i="3"/>
  <c r="CY12" i="3"/>
  <c r="CX12" i="3"/>
  <c r="CW12" i="3"/>
  <c r="CV12" i="3"/>
  <c r="CU12" i="3"/>
  <c r="CT12" i="3"/>
  <c r="CS12" i="3"/>
  <c r="CR12" i="3"/>
  <c r="CQ12" i="3"/>
  <c r="CP12" i="3"/>
  <c r="CO12" i="3"/>
  <c r="CN12" i="3"/>
  <c r="CM12" i="3"/>
  <c r="CL12" i="3"/>
  <c r="CK12" i="3"/>
  <c r="CJ12" i="3"/>
  <c r="CI12" i="3"/>
  <c r="CH12" i="3"/>
  <c r="CG12" i="3"/>
  <c r="CF12" i="3"/>
  <c r="CE12" i="3"/>
  <c r="CD12" i="3"/>
  <c r="CC12" i="3"/>
  <c r="CB12" i="3"/>
  <c r="CA12" i="3"/>
  <c r="BZ12" i="3"/>
  <c r="BY12" i="3"/>
  <c r="BX12" i="3"/>
  <c r="BW12" i="3"/>
  <c r="BV12" i="3"/>
  <c r="BU12" i="3"/>
  <c r="BT12" i="3"/>
  <c r="BS12" i="3"/>
  <c r="BR12" i="3"/>
  <c r="BQ12" i="3"/>
  <c r="BP12" i="3"/>
  <c r="BO12" i="3"/>
  <c r="BN12" i="3"/>
  <c r="BM12" i="3"/>
  <c r="BL12" i="3"/>
  <c r="BK12" i="3"/>
  <c r="BJ12" i="3"/>
  <c r="BI12" i="3"/>
  <c r="BH12" i="3"/>
  <c r="BG12" i="3"/>
  <c r="BF12" i="3"/>
  <c r="BE12" i="3"/>
  <c r="BD12" i="3"/>
  <c r="BC12" i="3"/>
  <c r="BB12" i="3"/>
  <c r="BA12" i="3"/>
  <c r="AZ12" i="3"/>
  <c r="AY12" i="3"/>
  <c r="AX12" i="3"/>
  <c r="AW12" i="3"/>
  <c r="AV12" i="3"/>
  <c r="AU12" i="3"/>
  <c r="AT12" i="3"/>
  <c r="AS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H10" i="3"/>
  <c r="DI10" i="3"/>
  <c r="DJ10" i="3"/>
  <c r="DK10" i="3"/>
  <c r="DL10" i="3"/>
  <c r="DM10" i="3"/>
  <c r="DN10" i="3"/>
  <c r="DO10" i="3"/>
  <c r="DP10" i="3"/>
  <c r="DQ10" i="3"/>
  <c r="DR10" i="3"/>
  <c r="DS10" i="3"/>
  <c r="DT10" i="3"/>
  <c r="DU10" i="3"/>
  <c r="DV10" i="3"/>
  <c r="DW10" i="3"/>
  <c r="DX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C10" i="3"/>
</calcChain>
</file>

<file path=xl/sharedStrings.xml><?xml version="1.0" encoding="utf-8"?>
<sst xmlns="http://schemas.openxmlformats.org/spreadsheetml/2006/main" count="7605" uniqueCount="1382">
  <si>
    <t>Increase energy efficiency</t>
  </si>
  <si>
    <t>Reduce emissions intensity</t>
  </si>
  <si>
    <t>Transport</t>
  </si>
  <si>
    <t>Changing activity</t>
  </si>
  <si>
    <t>Modal share shift</t>
  </si>
  <si>
    <t>Reducing transport demand</t>
  </si>
  <si>
    <t>Energy efficiency</t>
  </si>
  <si>
    <t>Fuel switch to low carbon vehicles</t>
  </si>
  <si>
    <t xml:space="preserve">Increase energy efficiency </t>
  </si>
  <si>
    <t>Buildings</t>
  </si>
  <si>
    <t>Urban planning for EE</t>
  </si>
  <si>
    <t>Fuel switch away from FF</t>
  </si>
  <si>
    <t>Waste</t>
  </si>
  <si>
    <t>Reduce, Reuse, Recycle</t>
  </si>
  <si>
    <t>Non-energy</t>
  </si>
  <si>
    <t>Agriculture</t>
  </si>
  <si>
    <t xml:space="preserve">Sustainable consumption practices </t>
  </si>
  <si>
    <t>Forestry</t>
  </si>
  <si>
    <t>Smart cities and green urban planning (positive land use change)</t>
  </si>
  <si>
    <t>Sustainable forest management</t>
  </si>
  <si>
    <t>1. No poverty</t>
  </si>
  <si>
    <t>2. Zero hunger</t>
  </si>
  <si>
    <t>3. Good health and well-being</t>
  </si>
  <si>
    <t>4. Quality education</t>
  </si>
  <si>
    <t>5. Gender equality</t>
  </si>
  <si>
    <t>6. Clean water and sanitation</t>
  </si>
  <si>
    <t>7. Affordable and clean energy</t>
  </si>
  <si>
    <t>8. Decent work and economic growth</t>
  </si>
  <si>
    <t>9. Industry, innovation and infrastructure</t>
  </si>
  <si>
    <t>10. Reduced inequalities</t>
  </si>
  <si>
    <t>11. Sustainable cities and communities</t>
  </si>
  <si>
    <t>12. Responsible consumption and production</t>
  </si>
  <si>
    <t>13. Climate action</t>
  </si>
  <si>
    <t>14. Life below water</t>
  </si>
  <si>
    <t>15. Life on land</t>
  </si>
  <si>
    <t>16. Peace, justice and strong institutions</t>
  </si>
  <si>
    <t>1.1</t>
  </si>
  <si>
    <t>1.2</t>
  </si>
  <si>
    <t>1.3</t>
  </si>
  <si>
    <t>1.4</t>
  </si>
  <si>
    <t>1.5</t>
  </si>
  <si>
    <t>2.1</t>
  </si>
  <si>
    <t>2.2</t>
  </si>
  <si>
    <t>2.3</t>
  </si>
  <si>
    <t>2.4</t>
  </si>
  <si>
    <t>2.5</t>
  </si>
  <si>
    <t>3.1</t>
  </si>
  <si>
    <t>3.2</t>
  </si>
  <si>
    <t>3.3</t>
  </si>
  <si>
    <t>3.4</t>
  </si>
  <si>
    <t>3.5</t>
  </si>
  <si>
    <t>3.6</t>
  </si>
  <si>
    <t>3.7</t>
  </si>
  <si>
    <t>3.8</t>
  </si>
  <si>
    <t>3.9</t>
  </si>
  <si>
    <t>4.1</t>
  </si>
  <si>
    <t>4.2</t>
  </si>
  <si>
    <t>4.3</t>
  </si>
  <si>
    <t>4.4</t>
  </si>
  <si>
    <t>4.5</t>
  </si>
  <si>
    <t>4.6</t>
  </si>
  <si>
    <t>4.7</t>
  </si>
  <si>
    <t>5.1</t>
  </si>
  <si>
    <t>5.2</t>
  </si>
  <si>
    <t>5.3</t>
  </si>
  <si>
    <t>5.4</t>
  </si>
  <si>
    <t>5.5</t>
  </si>
  <si>
    <t>5.6</t>
  </si>
  <si>
    <t>6.1</t>
  </si>
  <si>
    <t>6.2</t>
  </si>
  <si>
    <t>6.3</t>
  </si>
  <si>
    <t>6.4</t>
  </si>
  <si>
    <t>6.5</t>
  </si>
  <si>
    <t>6.6</t>
  </si>
  <si>
    <t>7.1</t>
  </si>
  <si>
    <t>7.2</t>
  </si>
  <si>
    <t>7.3</t>
  </si>
  <si>
    <t>8.1</t>
  </si>
  <si>
    <t>8.2</t>
  </si>
  <si>
    <t>8.3</t>
  </si>
  <si>
    <t>8.4</t>
  </si>
  <si>
    <t>8.5</t>
  </si>
  <si>
    <t>8.6</t>
  </si>
  <si>
    <t>8.7</t>
  </si>
  <si>
    <t>8.8</t>
  </si>
  <si>
    <t>8.9</t>
  </si>
  <si>
    <t>8.10</t>
  </si>
  <si>
    <t>9.1</t>
  </si>
  <si>
    <t>9.2</t>
  </si>
  <si>
    <t>9.3</t>
  </si>
  <si>
    <t>9.4</t>
  </si>
  <si>
    <t>9.5</t>
  </si>
  <si>
    <t>10.1</t>
  </si>
  <si>
    <t>10.2</t>
  </si>
  <si>
    <t>10.3</t>
  </si>
  <si>
    <t>10.4</t>
  </si>
  <si>
    <t>10.5</t>
  </si>
  <si>
    <t>10.6</t>
  </si>
  <si>
    <t>10.7</t>
  </si>
  <si>
    <t>11.1</t>
  </si>
  <si>
    <t>11.2</t>
  </si>
  <si>
    <t>11.3</t>
  </si>
  <si>
    <t>11.4</t>
  </si>
  <si>
    <t>11.5</t>
  </si>
  <si>
    <t>11.6</t>
  </si>
  <si>
    <t>11.7</t>
  </si>
  <si>
    <t>12.1</t>
  </si>
  <si>
    <t>12.2</t>
  </si>
  <si>
    <t>12.3</t>
  </si>
  <si>
    <t>12.4</t>
  </si>
  <si>
    <t>12.5</t>
  </si>
  <si>
    <t>12.6</t>
  </si>
  <si>
    <t>12.7</t>
  </si>
  <si>
    <t>12.8</t>
  </si>
  <si>
    <t>13.1</t>
  </si>
  <si>
    <t>13.2</t>
  </si>
  <si>
    <t>13.3</t>
  </si>
  <si>
    <t>14.1</t>
  </si>
  <si>
    <t>14.2</t>
  </si>
  <si>
    <t>14.3</t>
  </si>
  <si>
    <t>14.4</t>
  </si>
  <si>
    <t>14.5</t>
  </si>
  <si>
    <t>14.6</t>
  </si>
  <si>
    <t>14.7</t>
  </si>
  <si>
    <t>15.1</t>
  </si>
  <si>
    <t>15.2</t>
  </si>
  <si>
    <t>15.3</t>
  </si>
  <si>
    <t>15.4</t>
  </si>
  <si>
    <t>15.5</t>
  </si>
  <si>
    <t>15.6</t>
  </si>
  <si>
    <t>15.7</t>
  </si>
  <si>
    <t>15.8</t>
  </si>
  <si>
    <t>15.9</t>
  </si>
  <si>
    <t>16.1</t>
  </si>
  <si>
    <t>16.2</t>
  </si>
  <si>
    <t>16.3</t>
  </si>
  <si>
    <t>16.4</t>
  </si>
  <si>
    <t>16.5</t>
  </si>
  <si>
    <t>16.6</t>
  </si>
  <si>
    <t>16.7</t>
  </si>
  <si>
    <t>16.8</t>
  </si>
  <si>
    <t>16.9</t>
  </si>
  <si>
    <t>General</t>
  </si>
  <si>
    <t>Awareness</t>
  </si>
  <si>
    <t>Finance</t>
  </si>
  <si>
    <t xml:space="preserve">Pricing </t>
  </si>
  <si>
    <t xml:space="preserve">Innovation </t>
  </si>
  <si>
    <t>Capacity</t>
  </si>
  <si>
    <t>Industries</t>
  </si>
  <si>
    <t>Examples</t>
  </si>
  <si>
    <t>Goal</t>
  </si>
  <si>
    <t>Target</t>
  </si>
  <si>
    <t>Category</t>
  </si>
  <si>
    <t xml:space="preserve">Mitigation action </t>
  </si>
  <si>
    <t>Link</t>
  </si>
  <si>
    <t>Description of link</t>
  </si>
  <si>
    <t>Reduces water thermal pollution</t>
  </si>
  <si>
    <t>16.10</t>
  </si>
  <si>
    <t>Increase sustainable urbanization and sustainable human settlement planning and management</t>
  </si>
  <si>
    <t>Increase access to affordable housing and basic services through building scale renewables (e.g. solar water heaters) </t>
  </si>
  <si>
    <t xml:space="preserve">Reduces the amount of waste and garbage produced by increasing recycling and safe reuse  </t>
  </si>
  <si>
    <t xml:space="preserve">Increase energy efficiency in the waste management facilities </t>
  </si>
  <si>
    <t>Increase economic productivity through technological upgrading and innovation (as result of implementing modern waste management systems)</t>
  </si>
  <si>
    <t>Increase resource efficiency by reducing waste production</t>
  </si>
  <si>
    <t>Develop sustainable and resilient infrastructure for waste management to support economic development and human well-being</t>
  </si>
  <si>
    <t>Increase access to basic services and upgrade slums</t>
  </si>
  <si>
    <t>Reduces environmental impact of cities through waste management</t>
  </si>
  <si>
    <t>Contributes to efficient use of natural resources</t>
  </si>
  <si>
    <t>Contributes to sustainable management and efficient use of natural resources</t>
  </si>
  <si>
    <t>Contributes to management of chemicals and all wastes to reduce their release to air, water and soil in order to minimize  adverse impacts on human health and the environment</t>
  </si>
  <si>
    <t>Contributes to reduce waste generation through prevention, reduction, recycling and reuse</t>
  </si>
  <si>
    <t>Reduces water pollution due to avoided waste dump in ocean and rivers</t>
  </si>
  <si>
    <t>Decoupling growth from environmental degradation</t>
  </si>
  <si>
    <t>Food access (land for biofuels)</t>
  </si>
  <si>
    <t xml:space="preserve">Reduced use of fertilizers through sustainable agriculture </t>
  </si>
  <si>
    <t>Water ecosystems</t>
  </si>
  <si>
    <t>Soil quality</t>
  </si>
  <si>
    <t xml:space="preserve">Avoids soil degradation due to intensive use </t>
  </si>
  <si>
    <t>Ecosystems and habitat conservation (sustainable agriculture and management of natural areas)</t>
  </si>
  <si>
    <t>Potential impacts on population depending on forest for fuel wood and charcoal</t>
  </si>
  <si>
    <t>Decent jobs creation</t>
  </si>
  <si>
    <t>Land access (nature conservation)
Access to natural resources (due to forest and nature conservation)</t>
  </si>
  <si>
    <t>Income diversification from forestry programs</t>
  </si>
  <si>
    <t>Access to food (land for nature conservation)</t>
  </si>
  <si>
    <t>Ecosystems and habitat conservation (sustainable agriculture and management of natural areas)
Adaptation measures (improved ecosystems)</t>
  </si>
  <si>
    <t>Air pollution (decrease in burning practices)
Mental health and well-being (conservation, restoration and sustainable management of natural areas)</t>
  </si>
  <si>
    <t xml:space="preserve">
Air pollution (decrease in burning practices)</t>
  </si>
  <si>
    <t>Water ecosystems (conservation, restoration and sustainable management of natural areas)</t>
  </si>
  <si>
    <t xml:space="preserve">Job creation in conservation of natural areas </t>
  </si>
  <si>
    <t>Increases access to green and public spaces</t>
  </si>
  <si>
    <t xml:space="preserve">
Sustainable management of natural resources</t>
  </si>
  <si>
    <t>Increases conservation, restoration and sustainable use of terrestrial and inland freshwater ecosystems and their services</t>
  </si>
  <si>
    <t>Contributes to sustainable management of all types of forests, halt deforestation, restore degraded forests</t>
  </si>
  <si>
    <t xml:space="preserve">
Sustainable forest management</t>
  </si>
  <si>
    <t>Contributes to restoring degraded land and soil</t>
  </si>
  <si>
    <t xml:space="preserve">
Soil quality</t>
  </si>
  <si>
    <t xml:space="preserve"> Ecosystems and habitat conservation (sustainable agriculture and management of natural areas)</t>
  </si>
  <si>
    <t xml:space="preserve">General sector </t>
  </si>
  <si>
    <t>Development of institutions and governance processes for climate change should support development of general governance capacities</t>
  </si>
  <si>
    <t>Description of target</t>
  </si>
  <si>
    <t>Sector</t>
  </si>
  <si>
    <t>By 2030, eradicate extreme poverty for all people everywhere, currently measured as people living on less than $1.25 a day </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</si>
  <si>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</si>
  <si>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</si>
  <si>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</si>
  <si>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By 2030, build the resilience of the poor and those in vulnerable situations and reduce their exposure and vulnerability to climate-related extreme events and other economic, social and environmental shocks and disasters</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</si>
  <si>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</si>
  <si>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 </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</si>
  <si>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</si>
  <si>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</si>
  <si>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</si>
  <si>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By 2030, reduce the global maternal mortality ratio to less than 70 per 100,000 live births </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</si>
  <si>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</si>
  <si>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 </t>
  </si>
  <si>
    <t>Strengthen the prevention and treatment of substance abuse, including narcotic drug abuse and harmful use of alcohol</t>
  </si>
  <si>
    <t>By 2020, halve the number of global deaths and injuries from road traffic accidents </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</si>
  <si>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</si>
  <si>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 </t>
  </si>
  <si>
    <t>By 2030, substantially reduce the number of deaths and illnesses from hazardous chemicals and air, water and soil pollution and contamination </t>
  </si>
  <si>
    <t>By 2030, ensure that all girls and boys complete free, equitable and quality primary and secondary education leading to relevant and effective learning outcomes </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</si>
  <si>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</si>
  <si>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</si>
  <si>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</si>
  <si>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 </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</si>
  <si>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</si>
  <si>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</si>
  <si>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End all forms of discrimination against all women and girls everywhere</t>
  </si>
  <si>
    <t>Eliminate all forms of violence against all women and girls in the public and private spheres, including trafficking and sexual and other types of exploitation </t>
  </si>
  <si>
    <t>Eliminate all harmful practices, such as child, early and forced marriage and female genital mutilation </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</si>
  <si>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</si>
  <si>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 </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</si>
  <si>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</si>
  <si>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</si>
  <si>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 </t>
  </si>
  <si>
    <t>By 2030, improve water quality by reducing pollution, eliminating dumping and minimizing release of hazardous chemicals and materials, halving the proportion of untreated wastewater and substantially increasing recycling and safe reuse globally </t>
  </si>
  <si>
    <t>By 2030, substantially increase water-use efficiency across all sectors and ensure sustainable withdrawals and supply of freshwater to address water scarcity and substantially reduce the number of people suffering from water scarcity </t>
  </si>
  <si>
    <t>By 2030, implement integrated water resources management at all levels, including through transboundary cooperation as appropriate</t>
  </si>
  <si>
    <t>By 2020, protect and restore water-related ecosystems, including mountains, forests, wetlands, rivers, aquifers and lakes </t>
  </si>
  <si>
    <t>By 2030, ensure universal access to affordable, reliable and modern energy services</t>
  </si>
  <si>
    <t>By 2030, increase substantially the share of renewable energy in the global energy mix </t>
  </si>
  <si>
    <t>By 2030, double the global rate of improvement in energy efficiency </t>
  </si>
  <si>
    <t>Sustain per capita economic growth in accordance with national circumstances and, in particular, at least 7 per cent gross domestic product growth per annum in the least developed countries </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</si>
  <si>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</si>
  <si>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</si>
  <si>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By 2030, achieve full and productive employment and decent work for all women and men, including for young people and persons with disabilities, and equal pay for work of equal value </t>
  </si>
  <si>
    <t>By 2020, substantially reduce the proportion of youth not in employment, education or training </t>
  </si>
  <si>
    <t>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</si>
  <si>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Protect labour rights and promote safe and secure working environments for all workers, including migrant workers, in particular women migrants, and those in precarious employment </t>
  </si>
  <si>
    <t>By 2030, devise and implement policies to promote sustainable tourism that creates jobs and promotes local culture and products </t>
  </si>
  <si>
    <t>Strengthen the capacity of domestic financial institutions to encourage and expand access to banking, insurance and financial services for all </t>
  </si>
  <si>
    <t>Develop quality, reliable, sustainable and resilient infrastructure, including regional and transborder infrastructure, to support economic development and human well-being, with a focus on affordable and equitable access for all </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</si>
  <si>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</si>
  <si>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 </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</si>
  <si>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</si>
  <si>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Strengthen efforts to protect and safeguard the world’s cultural and natural heritage</t>
  </si>
  <si>
    <t>Sustainable Development Goals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</si>
  <si>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</si>
  <si>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</si>
  <si>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By 2030, progressively achieve and sustain income growth of the bottom 40 per cent of the population at a rate higher than the national average</t>
  </si>
  <si>
    <t>By 2030, empower and promote the social, economic and political inclusion of all, irrespective of age, sex, disability, race, ethnicity, origin, religion or economic or other status</t>
  </si>
  <si>
    <t>Ensure equal opportunity and reduce inequalities of outcome, including by eliminating discriminatory laws, policies and practices and promoting appropriate legislation, policies and action in this regard </t>
  </si>
  <si>
    <t>Adopt policies, especially fiscal, wage and social protection policies, and progressively achieve greater equality </t>
  </si>
  <si>
    <t>Improve the regulation and monitoring of global financial markets and institutions and strengthen the implementation of such regulations</t>
  </si>
  <si>
    <t>Ensure enhanced representation and voice for developing countries in decision-making in global international economic and financial institutions in order to deliver more effective, credible, accountable and legitimate institutions </t>
  </si>
  <si>
    <t>Facilitate orderly, safe, regular and responsible migration and mobility of people, including through the implementation of planned and well-managed migration policies </t>
  </si>
  <si>
    <t>By 2030, ensure access for all to adequate, safe and affordable housing and basic services and upgrade slums</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</si>
  <si>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</si>
  <si>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By 2030, enhance inclusive and sustainable urbanization and capacity for participatory, integrated and sustainable human settlement planning and management in all countries </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</si>
  <si>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</si>
  <si>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By 2030, reduce the adverse per capita environmental impact of cities, including by paying special attention to air quality and municipal and other waste management</t>
  </si>
  <si>
    <t>By 2030, provide universal access to safe, inclusive and accessible, green and public spaces, in particular for women and children, older persons and persons with disabilities </t>
  </si>
  <si>
    <t>Implement the 10-year framework of programmes on sustainable consumption and production, all countries taking action, with developed countries taking the lead, taking into account the development and capabilities of developing countries</t>
  </si>
  <si>
    <t>By 2030, achieve the sustainable management and efficient use of natural resources </t>
  </si>
  <si>
    <t>By 2030, halve per capita global food waste at the retail and consumer levels and reduce food losses along production and supply chains, including post-harvest losses</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</si>
  <si>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</si>
  <si>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By 2030, substantially reduce waste generation through prevention, reduction, recycling and reuse</t>
  </si>
  <si>
    <t>Encourage companies, especially large and transnational companies, to adopt sustainable practices and to integrate sustainability information into their reporting cycle </t>
  </si>
  <si>
    <t>Promote public procurement practices that are sustainable, in accordance with national policies and priorities</t>
  </si>
  <si>
    <t>By 2030, ensure that people everywhere have the relevant information and awareness for sustainable development and lifestyles in harmony with nature </t>
  </si>
  <si>
    <t>Strengthen resilience and adaptive capacity to climate-related hazards and natural disasters in all countries</t>
  </si>
  <si>
    <t>Integrate climate change measures into national policies, strategies and planning </t>
  </si>
  <si>
    <t>Improve education, awareness-raising and human and institutional capacity on climate change mitigation, adaptation, impact reduction and early warning </t>
  </si>
  <si>
    <t>By 2025, prevent and significantly reduce marine pollution of all kinds, in particular from land-based activities, including marine debris and nutrient pollution </t>
  </si>
  <si>
    <t>By 2020, sustainably manage and protect marine and coastal ecosystems to avoid significant adverse impacts, including by strengthening their resilience, and take action for their restoration in order to achieve healthy and productive oceans </t>
  </si>
  <si>
    <t>Minimize and address the impacts of ocean acidification, including through enhanced scientific cooperation at all levels </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</si>
  <si>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</si>
  <si>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By 2020, conserve at least 10 per cent of coastal and marine areas, consistent with national and international law and based on the best available scientific information </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</si>
  <si>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t>
  </si>
  <si>
    <t>By 2030, increase the economic benefits to Small Island developing States and least developed countries from the sustainable use of marine resources, including through sustainable management of fisheries, aquaculture and tourism </t>
  </si>
  <si>
    <t>By 2020, ensure the conservation, restoration and sustainable use of terrestrial and inland freshwater ecosystems and their services, in particular forests, wetlands, mountains and drylands, in line with obligations under international agreements </t>
  </si>
  <si>
    <t>By 2020, promote the implementation of sustainable management of all types of forests, halt deforestation, restore degraded forests and substantially increase afforestation and reforestation globally </t>
  </si>
  <si>
    <t>By 2030, combat desertification, restore degraded land and soil, including land affected by desertification, drought and floods, and strive to achieve a land degradation-neutral world </t>
  </si>
  <si>
    <t>By 2030, ensure the conservation of mountain ecosystems, including their biodiversity, in order to enhance their capacity to provide benefits that are essential for sustainable development </t>
  </si>
  <si>
    <t>Take urgent and significant action to reduce the degradation of natural habitats, halt the loss of biodiversity and, by 2020, protect and prevent the extinction of threatened species </t>
  </si>
  <si>
    <t>Promote fair and equitable sharing of the benefits arising from the utilization of genetic resources and promote appropriate access to such resources, as internationally agreed </t>
  </si>
  <si>
    <t>Take urgent action to end poaching and trafficking of protected species of flora and fauna and address both demand and supply of illegal wildlife products </t>
  </si>
  <si>
    <t>By 2020, introduce measures to prevent the introduction and significantly reduce the impact of invasive alien species on land and water ecosystems and control or eradicate the priority species </t>
  </si>
  <si>
    <t>By 2020, integrate ecosystem and biodiversity values into national and local planning, development processes, poverty reduction strategies and accounts </t>
  </si>
  <si>
    <t>Significantly reduce all forms of violence and related death rates everywhere </t>
  </si>
  <si>
    <t>End abuse, exploitation, trafficking and all forms of violence against and torture of children </t>
  </si>
  <si>
    <t>Promote the rule of law at the national and international levels and ensure equal access to justice for all </t>
  </si>
  <si>
    <t>By 2030, significantly reduce illicit financial and arms flows, strengthen the recovery and return of stolen assets and combat all forms of organized crime </t>
  </si>
  <si>
    <t>Substantially reduce corruption and bribery in all their forms </t>
  </si>
  <si>
    <t>Develop effective, accountable and transparent institutions at all levels </t>
  </si>
  <si>
    <t>Ensure responsive, inclusive, participatory and representative decision-making at all levels </t>
  </si>
  <si>
    <t>Broaden and strengthen the participation of developing countries in the institutions of global governance </t>
  </si>
  <si>
    <t>By 2030, provide legal identity for all, including birth registration </t>
  </si>
  <si>
    <t>Ensure public access to information and protect fundamental freedoms, in accordance with national legislation and international agreements </t>
  </si>
  <si>
    <t>Climate smart agriculture</t>
  </si>
  <si>
    <t>Changes in diet (reduced meat consumption) contribute to reducing deforestation</t>
  </si>
  <si>
    <t xml:space="preserve">Reduces air pollution </t>
  </si>
  <si>
    <t>Increases economic growth due to people being able to save commuting time which they can spend in their businesses</t>
  </si>
  <si>
    <t>Increases resource efficiency and contributes to decoupling growth from environmental degradation</t>
  </si>
  <si>
    <t xml:space="preserve">Increases access of population living outside the city to economic activities in the centre </t>
  </si>
  <si>
    <t>Increases sustainable urbanization and sustainable human settlement planning and management</t>
  </si>
  <si>
    <t>Reduces oil consumption (oil extraction associated with oil spills/water pollution)</t>
  </si>
  <si>
    <t xml:space="preserve">Improves conservation of water ecosystems and improves ecosystem and habitat conservation due to reduced pollution and land use activities </t>
  </si>
  <si>
    <t>Improves ecosystem and habitat conservation due to reduced pollution and land use activities</t>
  </si>
  <si>
    <t xml:space="preserve">Improves ecosystem and habitat conservation due to reduced pollution </t>
  </si>
  <si>
    <t>Improves mental health and well-being by reduced traffic-related stress and reduces air pollution, except when shifting to bioenergy</t>
  </si>
  <si>
    <t xml:space="preserve">
Improves ecosystem and habitat conservation due to reduced pollution and land use activities</t>
  </si>
  <si>
    <t>Improves ecosystem and habitat conservation due to reduced pollution</t>
  </si>
  <si>
    <t xml:space="preserve">Improves conservation of water ecosystems and improves ecosystem and habitat conservation due to reduced pollution </t>
  </si>
  <si>
    <t xml:space="preserve">Decrease in food access due to land requirements for biofuels (competition for land available for food production increases food prices) </t>
  </si>
  <si>
    <t>Reduces outdoor air pollution due to reduced fuel use, reduces water pollution (run-off from road surfaces) and improves mental health and well-being by reduced traffic-related stress and noise</t>
  </si>
  <si>
    <t xml:space="preserve">Reduces water pollution (run-off from road surfaces) </t>
  </si>
  <si>
    <t>Reduces air pollution from reduced fuel consumption_x000D_ and improves mental health and well-being by decreasing urban heat island effect</t>
  </si>
  <si>
    <t>Reduces air pollution from reduced fuel consumption</t>
  </si>
  <si>
    <t>Reduces air pollution from reduced fuel use and reduced water pollution (run-off from road surfaces)</t>
  </si>
  <si>
    <t>Increases energy efficiency</t>
  </si>
  <si>
    <t>Increases economic productivity, contributes to technological and infrastructure upgrading, and to economic diversification and innovation</t>
  </si>
  <si>
    <t>Increases resource efficiency by reducing energy demand and contributes to decoupling growth from environmental degradation</t>
  </si>
  <si>
    <t>Increases resource efficiency (depends on modes of transport) and contributes to decoupling growth from environmental degradation</t>
  </si>
  <si>
    <t>Improves ecosystem and habitat conservation due to reduced pollution from vehicles (depends on source of electricity)</t>
  </si>
  <si>
    <t>Reduces water pollution (run-off from road surfaces) which can end up in marine environment</t>
  </si>
  <si>
    <t xml:space="preserve">Improves ecosystem and habitat conservation but depends on source of electricity </t>
  </si>
  <si>
    <t>Negative impact on water ecosystems from increased water consumption from biofuel production</t>
  </si>
  <si>
    <t>Increases water use from biofuel cultivation</t>
  </si>
  <si>
    <t>Increases share of renewables in transport energy mix (e.g. biofuels / RE EVs)</t>
  </si>
  <si>
    <t>Increases energy access and reduces energy expenditure</t>
  </si>
  <si>
    <t xml:space="preserve">Improves ecosystem and habitat conservation due to more green spaces, reduced pollution and land use activities </t>
  </si>
  <si>
    <t>Reduces indoor air pollution</t>
  </si>
  <si>
    <t xml:space="preserve">Reduces air pollution and reduces water pollution (run-off) </t>
  </si>
  <si>
    <t>Improved cookstoves</t>
  </si>
  <si>
    <t xml:space="preserve">Reduces water pollution (run-off) </t>
  </si>
  <si>
    <t>Decreases energy poverty due to improved energy affordability, increases energy security due to decreased imports and greater reliability, and improves access to modern and sustainable energy services</t>
  </si>
  <si>
    <t>Increased energy prices could flow through to increased food prices (both producer and retailer)</t>
  </si>
  <si>
    <t>Increased energy prices could flow through to increased water prices; water companies could also pass on carbon price costs to consumer prices</t>
  </si>
  <si>
    <t>Carbon pricing costs (or energy taxes or reduction of fossil fuel subsidies) could be passed on to increased consumer energy prices, reducing access to affordable energy</t>
  </si>
  <si>
    <t>Carbon pricing or reduced fossil subsidies could increase energy prices paid by firms or increase their costs and could negatively affect economic productivity growth</t>
  </si>
  <si>
    <t>Carbon pricing or reduced fossil subsidies could increase energy prices paid by firms or increase their costs and could negatively affect decent job creation and innovation</t>
  </si>
  <si>
    <t>Training programmes to develop supply chains (e.g. training installers / engineers) will increase skill base</t>
  </si>
  <si>
    <t>Training programmes</t>
  </si>
  <si>
    <t>Awareness raising programmes</t>
  </si>
  <si>
    <t>Awareness campaigns to support mitigation actions such as domestic EE or solar PV, can recognise and support the expansion of women's role in managing households</t>
  </si>
  <si>
    <t>Institutional capacity building</t>
  </si>
  <si>
    <t>Creation of loan programmes to finance mitigation actions would increase domestic banks ability to offer banking and financial services</t>
  </si>
  <si>
    <t>Capacity building associated with creation of new financing programmes could increase domestic banks ability to offer banking and financial services</t>
  </si>
  <si>
    <t>Innovation / R&amp;D programmes</t>
  </si>
  <si>
    <t>Innovation and R&amp;D programmes to support low carbon technology development would support broader development of innovation capability across sectors</t>
  </si>
  <si>
    <t>Carbon pricing or reduction of fossil fuel subsidies could lead to increased energy prices which could reduce affordable access to infrastructure</t>
  </si>
  <si>
    <t>Carbon pricing or reduced fossil subsidies could increase energy prices paid by firms or increase their costs and could negatively affect rate of industrialisation</t>
  </si>
  <si>
    <t>Carbon and energy pricing interventions can lead to increased consumer energy prices, which can disproportionately affect the bottom 40% in income terms</t>
  </si>
  <si>
    <t>Carbon pricing or reduction of fossil fuel subsidies could lead to increased consumer energy prices, which can disproportionately affect lower-income groups</t>
  </si>
  <si>
    <t>Carbon pricing or reduction of fossil fuel subsidies could lead to increased consumer energy prices, and reduced affordability of basic services</t>
  </si>
  <si>
    <t>Carbon pricing or reduction of fossil fuel subsidies could negatively affect the affordability of transport systems</t>
  </si>
  <si>
    <t>Capacity building approaches as part of mitigation policy in urban environments would develop relevant skills and capabilities in city government institutions</t>
  </si>
  <si>
    <t>Awareness raising approaches to encourage mitigation actions in companies would increase their general awareness about sustainability</t>
  </si>
  <si>
    <t>Awareness raising approaches to encourage mitigation actions and sustainability would spread information across society</t>
  </si>
  <si>
    <t>Carbon and energy pricing interventions</t>
  </si>
  <si>
    <t>Dedicated financial products and credit</t>
  </si>
  <si>
    <t>Creation of loan programmes or other dedicated financial products to finance mitigation actions (e.g. pay as you go schemes) would increase accessibility to financial services</t>
  </si>
  <si>
    <t>Only positive linkages</t>
  </si>
  <si>
    <t>Both positive and negative linkages</t>
  </si>
  <si>
    <t>Only  negative linkages</t>
  </si>
  <si>
    <t>Mitigation Action</t>
  </si>
  <si>
    <t>Sustainable urban planning to reduce need to travel; behaviour change</t>
  </si>
  <si>
    <t>Improved public transport (metro, bus rapid transit etc); cycling infrastructure</t>
  </si>
  <si>
    <t>Electric vehicles; fuel cell vehicles; hydrogen; biofuels</t>
  </si>
  <si>
    <t>Reducing fuel consumption of existing vehicles (more efficient internal combustion engines)</t>
  </si>
  <si>
    <t>Urban planning to enable efficiency; community and district scale heating / cooling</t>
  </si>
  <si>
    <t>Moving from gas / oil boiler to biomass boiler; solar thermal</t>
  </si>
  <si>
    <t>Improved building fabric; more efficient systems and appliances</t>
  </si>
  <si>
    <t>More efficient cookstoves that consume less fuel</t>
  </si>
  <si>
    <t>Behaviour change to reduce, reuse and recycle waste</t>
  </si>
  <si>
    <t>Landfill gas capture and utilisation</t>
  </si>
  <si>
    <t>More efficient waste management processes and systems</t>
  </si>
  <si>
    <t xml:space="preserve">Material efficiency in design and production; longer lasting products; </t>
  </si>
  <si>
    <t>More efficient processes, systems and appliances</t>
  </si>
  <si>
    <t>Reducing demand for agricultural products; less consumer wastage; reduced meat consumption</t>
  </si>
  <si>
    <t>Reduced fertiliser use; better irrigation; soil conservation; manure management</t>
  </si>
  <si>
    <t>Creation of green spaces</t>
  </si>
  <si>
    <t>Agroforestry; reforestation</t>
  </si>
  <si>
    <t>Training programmes for installers; dedicated university degrees; vocational training</t>
  </si>
  <si>
    <t>Carbon taxes; carbon trading; energy taxes; reduction of fossil fuel subsidies</t>
  </si>
  <si>
    <t>R&amp;D grants; testing centres; demonstration programmes</t>
  </si>
  <si>
    <t>Awareness raising campaigns in various media channels; awareness programmes in schools, companies, cities &amp; districts</t>
  </si>
  <si>
    <t>Capacity building in government departments, agencies, companies</t>
  </si>
  <si>
    <t xml:space="preserve">
Reduces air and water pollution</t>
  </si>
  <si>
    <t xml:space="preserve">Reduces air pollution, reduces water pollution due to avoided deposition and/or leakage of pollutants and reduces soil pollution due to avoided deposition and/or leakage of pollutants </t>
  </si>
  <si>
    <t xml:space="preserve">
Contributes to technological and infrastructure upgrading, and to economic diversification and innovation</t>
  </si>
  <si>
    <t>Contributes to decoupling growth from environmental degradation</t>
  </si>
  <si>
    <t xml:space="preserve">Improves conservation of water ecosystems and improves ecosystem and habitat conservation due to reduced pollution
</t>
  </si>
  <si>
    <t>Increases access to new technology (e.g. from solar water heating; biomass boilers)</t>
  </si>
  <si>
    <t xml:space="preserve">Reduces air pollution, reduces water pollution (run-off) and improves mental health and well-being due to decreased urban heat island effect and increased green spaces </t>
  </si>
  <si>
    <t>Reduces air pollution and improves mental health and well-being due to decreased urban heat island effect</t>
  </si>
  <si>
    <t>Increases air pollution from biomass - e.g. switching from gas boilers to biomass and wood burning stoves has negative impact on local air pollution</t>
  </si>
  <si>
    <t>Reduces water use from energy generation</t>
  </si>
  <si>
    <t>Switching from e.g. gas boilers to biomass fired heating systems increases water use from biomass cultivation</t>
  </si>
  <si>
    <t>Supports conservation of water ecosystems due to reduced water use from energy generation</t>
  </si>
  <si>
    <t>Switching from e.g. gas boilers to biomass fired heating systems increases water use from biomass cultivation and impacts water ecosystems</t>
  </si>
  <si>
    <t>Increases economic productivity, contributes to technological and infrastructure upgrading, and supports economic diversification and innovation</t>
  </si>
  <si>
    <t>Supports decent job creation and productive employment</t>
  </si>
  <si>
    <t>Reduces unsafe jobs by reducing mining  (e.g. for coal used for building heating)</t>
  </si>
  <si>
    <t xml:space="preserve">Improves access to adequate housing (energy efficient) and reduces energy poverty by increasing affordability </t>
  </si>
  <si>
    <t>Reduces the number of deaths and the number of people affected by disasters by reducing exposure to extreme temperatures e.g. through more efficient buildings and better, cheaper to run appliances</t>
  </si>
  <si>
    <t>Reduces impact of cities by reducing indoor and outdoor air pollution</t>
  </si>
  <si>
    <t>Contributes to reducing local deforestation by reducing demand for fuelwood and charcoal</t>
  </si>
  <si>
    <t>Increases air pollution from biomass - e.g. switching from gas boilers to biomass has negative impact on local air pollution</t>
  </si>
  <si>
    <t>Moving from gas to biomass for process heat</t>
  </si>
  <si>
    <t>Reducing process and fugitive emissions e.g. clinker substitution in cement sector; reduced coolant leakage</t>
  </si>
  <si>
    <t xml:space="preserve">Reduces water pollution (deposition/leakage) </t>
  </si>
  <si>
    <t>Reduces water pollution (thermal)</t>
  </si>
  <si>
    <t>Switching from e.g. gas boilers to biomass process heating systems increases water use from biomass cultivation</t>
  </si>
  <si>
    <t>Reduces water use from process and material efficiency and reduced product demand</t>
  </si>
  <si>
    <t>Switching from e.g. gas boilers to biomass process heating systems impacts water ecosystems due to biomass cultivation</t>
  </si>
  <si>
    <t>Reduces unsafe jobs by reducing mining (reduced demand for e.g. metals from material efficiency improvements)</t>
  </si>
  <si>
    <t>Reduces unsafe jobs by reducing mining (e.g. coal)</t>
  </si>
  <si>
    <t>Improves road safety and decreases number of global deaths and injuries from road traffic accidents by reducing number of vehicles</t>
  </si>
  <si>
    <t>Increases public transport, increases sustainable transport and improves road safety due to modal shift (fewer cars) and improved infrastructure</t>
  </si>
  <si>
    <t>Reduces outdoor air pollution and improves ecosystem and habitat conservation due to reduced pollution and land use activities</t>
  </si>
  <si>
    <t xml:space="preserve">Contributes to reduced outdoor air pollution and reduces water pollution (run-off) </t>
  </si>
  <si>
    <t>Increased water use from biofuel cultivation negatively impacts water ecosystem conservation</t>
  </si>
  <si>
    <t>Potential conflict with safeguarding natural heritage from land and ecosystem impacts of biomass cultivation</t>
  </si>
  <si>
    <t>Potential conflict with safeguarding natural heritage from land and ecosystem impacts of biomass cultivation for transport biofuels</t>
  </si>
  <si>
    <t xml:space="preserve">Sector specific mitigation categories and actions </t>
  </si>
  <si>
    <t>SDG 1</t>
  </si>
  <si>
    <t>No poverty</t>
  </si>
  <si>
    <t>SDG 2</t>
  </si>
  <si>
    <t>Zero hunger</t>
  </si>
  <si>
    <t>SDG 3</t>
  </si>
  <si>
    <t>Good health and well-being</t>
  </si>
  <si>
    <t>SDG 4</t>
  </si>
  <si>
    <t>Quality education</t>
  </si>
  <si>
    <t>SDG 5</t>
  </si>
  <si>
    <t>SDG 6</t>
  </si>
  <si>
    <t>SDG 7</t>
  </si>
  <si>
    <t>SDG 8</t>
  </si>
  <si>
    <t>SDG 9</t>
  </si>
  <si>
    <t>SDG 10</t>
  </si>
  <si>
    <t>SDG 11</t>
  </si>
  <si>
    <t>SDG 12</t>
  </si>
  <si>
    <t>SDG 13</t>
  </si>
  <si>
    <t>SDG 14</t>
  </si>
  <si>
    <t>SDG 15</t>
  </si>
  <si>
    <t>SDG 16</t>
  </si>
  <si>
    <t>Peace, justice and strong institutions</t>
  </si>
  <si>
    <t>Life on land</t>
  </si>
  <si>
    <t>Life below water</t>
  </si>
  <si>
    <t>Climate action</t>
  </si>
  <si>
    <t>Responsible consumption and production</t>
  </si>
  <si>
    <t>Sustainable cities and communities</t>
  </si>
  <si>
    <t>Reduced inequalities</t>
  </si>
  <si>
    <t>Industry, innovation and infrastructure</t>
  </si>
  <si>
    <t>Decent work and economic growth</t>
  </si>
  <si>
    <t>Affordable and clean energy</t>
  </si>
  <si>
    <t>Gender equality</t>
  </si>
  <si>
    <t>Clean water and sanitation</t>
  </si>
  <si>
    <t>Mitigation actions: sectors &amp; categories</t>
  </si>
  <si>
    <t xml:space="preserve">Legend: </t>
  </si>
  <si>
    <t xml:space="preserve">Agriculture sector: </t>
  </si>
  <si>
    <t>Forestry sector:</t>
  </si>
  <si>
    <t>Waste sector:</t>
  </si>
  <si>
    <t>Industry sector:</t>
  </si>
  <si>
    <t>Buildings sector:</t>
  </si>
  <si>
    <t>Transport sector:</t>
  </si>
  <si>
    <t>New types of agricultural input (drought resistant seeds, etc.) can increase access to new technology</t>
  </si>
  <si>
    <t>Decrease in competing land uses for food production due to more efficiency in crops (less land needed)</t>
  </si>
  <si>
    <t>Agroforestry: reduced use of fertilizers through sustainable agriculture / improved income</t>
  </si>
  <si>
    <t>Reduced water contamination due to less use of fertilizer and better irrigation systems</t>
  </si>
  <si>
    <t>Reduce water use due to efficient irrigation systems (e.g. rice cultivation) and reduced water use for intensive agriculture</t>
  </si>
  <si>
    <t>Increase economic productivity through technological upgrading and innovation based on decentralized village-based agricultural processing centres that incorporate low-carbon sources of energy</t>
  </si>
  <si>
    <t>Agroforestry: Increase resilience for people living from agriculture</t>
  </si>
  <si>
    <t>Contributes to the environmentally sound management of chemicals and all wastes throughout their life cycle due to reduced use of fertilizer and pesticide</t>
  </si>
  <si>
    <t>Improved irrigation systems and reduce use of fertilizers: reduced use of water for irrigation and reduce water pollution from fertilizer run-off</t>
  </si>
  <si>
    <t>Agroforestry: decrease in competing for land use for food production due to more efficiency (less land needed)</t>
  </si>
  <si>
    <t>Conservation: Promote sustainable tourism that creates jobs and promotes local culture and products </t>
  </si>
  <si>
    <t>Conservation: impacts on people leaving of informal activities in forest (usually lower income)</t>
  </si>
  <si>
    <t xml:space="preserve">Conservation: protection of forest can also contribute to protect natural and cultural heritage </t>
  </si>
  <si>
    <t>Reduce the number of deaths and the number of people affected by disasters</t>
  </si>
  <si>
    <t>Reduces air pollution (decrease in burning practices)</t>
  </si>
  <si>
    <t>Mangroves: contributes to manage and protect marine and coastal ecosystems</t>
  </si>
  <si>
    <t>Conservation: reduces the degradation of natural habitats, halts the loss of biodiversity</t>
  </si>
  <si>
    <t>Increases inclusive, participatory decision making (by involving communities)</t>
  </si>
  <si>
    <t xml:space="preserve">Formalising the waste management sector to have landfills that can manage GHG emissions instead of dumps can impact lower income population working in the informal waste sector </t>
  </si>
  <si>
    <t xml:space="preserve">Formalising recycling can impact lower income population working in the informal waste sector </t>
  </si>
  <si>
    <t xml:space="preserve">Health link to respiratory diseases through adequate waste management and avoiding waste burning  </t>
  </si>
  <si>
    <t>Sustainable waste management systems</t>
  </si>
  <si>
    <t xml:space="preserve">Health link to respiratory diseases though  adequate waste management and avoiding waste burning. Adequate waste management also contributes to less air, soil and water pollution (cause by burning or runoff) </t>
  </si>
  <si>
    <t xml:space="preserve">Increased access to adequate sanitation and hygiene through efficient water treatment and sewage systems </t>
  </si>
  <si>
    <t xml:space="preserve">Improved water quality by eliminating dumping and reducing the proportion of untreated wastewater </t>
  </si>
  <si>
    <t xml:space="preserve">Increased energy efficiency in the waste management facilities </t>
  </si>
  <si>
    <t>Contributes to creation of decent jobs</t>
  </si>
  <si>
    <t>Promote clean technology (e.g. Waste to energy) and further enhance energy efficiency measures and low carbon infrastructure</t>
  </si>
  <si>
    <t>Having sustainable landfill systems can prevent spread of diseases caused by floods spreading waste across city. This contributes to reduce the number of deaths and people affected caused by disasters</t>
  </si>
  <si>
    <t xml:space="preserve">Formalising the waste management sector to have sustainable landfills instead of dumps can impact people leaving of informal waste segregation (usually lower income) </t>
  </si>
  <si>
    <t>Dedicated low cost credit / soft loans for renewables and EE investments; guarantee schemes; pay as you  go schemes</t>
  </si>
  <si>
    <t>No linkages identified</t>
  </si>
  <si>
    <t xml:space="preserve"> </t>
  </si>
  <si>
    <t>By 2030, end preventable deaths of new-borns and children under 5 years of age, with all countries aiming to reduce neonatal mortality to at least as low as 12 per 1,000 live births and under-5 mortality to at least as low as 25 per 1,000 live births </t>
  </si>
  <si>
    <t>Awareness campaigns to support mitigation actions, especially in schools, would spread skills and knowledge about sustainable development</t>
  </si>
  <si>
    <t>New loan programmes would increase accessibility to affordable credit finance for SMEs, especially if concessional finance from national governments and international development banks is included</t>
  </si>
  <si>
    <t>Carbon pricing or reduction of fossil fuel subsidies could lead to increased consumer energy prices, which can disproportionately affect lower-income groups. Also could reduce resilience if. E.g., AC is more expensive and used less by poor in heat waves</t>
  </si>
  <si>
    <t>Reduces air pollution from e.g. coolant leakages</t>
  </si>
  <si>
    <t>Increases share of renewables in energy mix (e.g. using biomass or concentrated solar thermal for industrial process heat)</t>
  </si>
  <si>
    <t>Actions to increase recycling can contribute to formalise the sector and create decent jobs</t>
  </si>
  <si>
    <t>Agroforestry: increased agriculture productivity (improved practices), contributes to adaptation measures (resilient agriculture and improved ecosystems), contributes to ecosystems and habitat conservation through sustainable agriculture and management of natural areas</t>
  </si>
  <si>
    <t>Contributes to achieve increased resource-use efficiency</t>
  </si>
  <si>
    <t>Reduces air pollution when moving to renewable electricity powered vehicles or biofuels and improves mental health and well-being by reduced noise</t>
  </si>
  <si>
    <t>Potential air pollution increase from biofuels, depending on fuel type and quality and  % level blended with standard fuels</t>
  </si>
  <si>
    <t>Reduces air pollution when moving to renewable electricity powered vehicles or biofuels</t>
  </si>
  <si>
    <t>Training programmes to develop supply chains (e.g. training installers / engineers) can help provide opportunities for young people</t>
  </si>
  <si>
    <t>Supports decent job creation through major infrastructure development and then operation</t>
  </si>
  <si>
    <t>Potential job losses in personal vehicle value chain (manufacture of cars, servicing, petrol stations)</t>
  </si>
  <si>
    <t>Decreases number of global deaths and injuries from road traffic accidents due to improved road safety from reduced traffic levels</t>
  </si>
  <si>
    <t>Decreases road safety and increases number of global deaths and injuries from road traffic accidents because EVs are much quieter at low speeds</t>
  </si>
  <si>
    <t>Reduces air pollution from reduced fuel use</t>
  </si>
  <si>
    <t>Modal share shift can increase economic productivity due to shorter travel, and contributes to technological and infrastructure upgrading, and to economic diversification and innovation</t>
  </si>
  <si>
    <t>Technologies to avoid travel (ICT etc) can increases economic productivity, contribute to technological and infrastructure upgrading and innovation</t>
  </si>
  <si>
    <t>Development and integration of new vehicle and fuel types contributes to technological and infrastructure upgrading and to economic diversification and innovation</t>
  </si>
  <si>
    <t>Increases resource efficiency by reducing fossil fuel use and contributes to decoupling growth from environmental degradation</t>
  </si>
  <si>
    <t>Potential additional environmental degradation through growing use of biofuels, or non-renewable electricity for EVs. Batteries also create environmental challenge</t>
  </si>
  <si>
    <t>Reduces unsafe jobs related to oil extraction and processing (drilling, refinery etc)</t>
  </si>
  <si>
    <t>Development and integration of new vehicle and fuel types requires and supports development of new, sustainable infrastructure (e.g. EV charging network)</t>
  </si>
  <si>
    <t>Development of new mass transit infrastructure creates industrial opportunities and supports industrialisation across the supply chain</t>
  </si>
  <si>
    <t>Development and production of more efficient vehicles supports sustainable industrialisation</t>
  </si>
  <si>
    <t>Development and production of new low carbon vehicles and associated infrastructure (e.g. components for charging network) supports sustainable industrialisation</t>
  </si>
  <si>
    <t>Increases resource efficiency in the transport industry and contributes to infrastructure upgrading</t>
  </si>
  <si>
    <t>Increases resource efficiency in the transport industry and supports adoption of clean technologies and infrastructure upgrading (e.g. EV charging networks)</t>
  </si>
  <si>
    <t>Development and operation of mass transit transport supports development of new vehicles and infrastructure and supports upgrading of technological capability in relevant industry sectors</t>
  </si>
  <si>
    <t>Increases resource efficiency in the transport industry and supports adoption of clean (more efficient) technologies</t>
  </si>
  <si>
    <t>Development and production of more efficient vehicles supports upgrading of technological capability in relevant industry sectors</t>
  </si>
  <si>
    <t>Development and production of new low carbon vehicles supports upgrading of technological capability in relevant industry sectors</t>
  </si>
  <si>
    <t>Decreases road safety because EVs are much quieter at low speeds</t>
  </si>
  <si>
    <t>Contributes to sustainable transport through more efficient vehicles</t>
  </si>
  <si>
    <t>Contributes to sustainable transport through new low carbon vehicles and fuels</t>
  </si>
  <si>
    <t>Reduces air pollution and reduces air quality impact of cities</t>
  </si>
  <si>
    <t>Reduces air pollution and improves ecosystem and habitat conservation due to reduced pollution and land use activities</t>
  </si>
  <si>
    <t>Reduces air pollution when shifting to renewable electricity</t>
  </si>
  <si>
    <t>Potential negative impact in air pollution from biofuel usage, depending on fuel type, quality and % blended with standard fuels</t>
  </si>
  <si>
    <t>Negative impact on waste management due to higher demand for (hard to recycle) batteries</t>
  </si>
  <si>
    <t>Negative impact on waste management due to increased volume of hard to recycle batteries, and potential increase to air pollution from biofuels (depends on fuel type, quality and % blended)</t>
  </si>
  <si>
    <t>Contributes to reduced outdoor air pollution and reduces water pollution (run-off)  from reduced personal vehicle use</t>
  </si>
  <si>
    <t>Contributes to reduced outdoor air pollution (reduced fuel use)</t>
  </si>
  <si>
    <t>Reduces air pollution (if EVs using renewable electricity)</t>
  </si>
  <si>
    <t>Increases resource efficiency (more efficient / reduced use of fossil fuels for transport)</t>
  </si>
  <si>
    <t>Decreases energy reliability due to higher dependence on electricity in case of EVs</t>
  </si>
  <si>
    <t>Increases energy efficiency (more efficient vehicles)</t>
  </si>
  <si>
    <t>Decreases imports of fossil fuels (oil/petroleum) increasing reliability (less exposed to constrained imports) and increases accessibility through reduced overall demand</t>
  </si>
  <si>
    <t>Overview: Interactions between mitigation actions and Sustainable Development Goals (SDGs)</t>
  </si>
  <si>
    <t xml:space="preserve">Interventions which are used to stimulate and support the implementation of sector mitigation actions. These interventions are not sector-specific. For example a pricing intervention could be used to support investment in renewable energy in the energy sector, or to support fuel switching in industry </t>
  </si>
  <si>
    <t>Mitigation actions which reduce emissions from transport activities (including transport in other sectors, e.g. agriculture or industry)</t>
  </si>
  <si>
    <t>Mitigation actions which reduce emissions from energy consumption in buildings (including in other sectors, e.g. agriculture or industry)</t>
  </si>
  <si>
    <t xml:space="preserve">Mitigation actions which reduce emissions from industrial activities, including energy consumption for industrial processes, non-energy emissions, and actions to reduce demand for industrial products </t>
  </si>
  <si>
    <t>Mitigation actions which reduce emissions from waste production and waste management. This includes actions to reduce the amount of waste generated, as well as actions to reduce emissions from waste management systems</t>
  </si>
  <si>
    <t>Mitigation actions which reduce emissions from agricultural activities, including actions to reduce demand for agricultural products and to reduce food wastage, and actions to reduce non-energy emissions from agriculture (e.g. methane emissions from animals and manure).</t>
  </si>
  <si>
    <t>Mitigation actions which reduce emissions from forestry activities</t>
  </si>
  <si>
    <t>Reduced water pollution (nutrient use reduction and deposition/leakage)</t>
  </si>
  <si>
    <t>Reduced water use due to a reduced demand (e.g. meat consumption)</t>
  </si>
  <si>
    <t xml:space="preserve">Can contribute to increasing the share of renewables by supporting biofuel production in sustainable way (e.g. avoiding conflicts over land use) </t>
  </si>
  <si>
    <t>Contributes to improving agricultural productivity and incomes of small-scale food producers (e.g. reduced use of fertilizers through sustainable agriculture/agroforestry practices)</t>
  </si>
  <si>
    <t>Contributes to resource efficiency (fertilizer and water use) while decoupling growth from environmental degradation</t>
  </si>
  <si>
    <t>Contributes to resource efficiency in production (e.g. less water needed for production of meat, if demand decreases) while decoupling growth from environmental degradation</t>
  </si>
  <si>
    <t>Contributes to sustainable management and efficient use of natural resources (e.g. agroforestry)</t>
  </si>
  <si>
    <t>Contributes to sustainable management and efficient use of natural resources (e.g. by lowering demand for some resource-intensive products)</t>
  </si>
  <si>
    <t xml:space="preserve">Reduces marine water pollution due to less fertilizer use (in areas where deposition goes directly into rivers/oceans)  </t>
  </si>
  <si>
    <t>Contributes to ecosystems conservation and sustainable use by reducing demand of agricultural products (e.g. resource-intensive products)</t>
  </si>
  <si>
    <t>Contributes to ecosystems and biodiversity conservation by applying sustainable practices (e.g. less fertilizer use, agroforestry, crop rotation)</t>
  </si>
  <si>
    <t>Contributes to reducing degradation of ecosystems and biodiversity loss by applying sustainable practices (e.g. less fertilizer use, agroforestry, crop rotation)</t>
  </si>
  <si>
    <t>Supports decent job creation and entrepreneurship, innovation, and formalisation of small enterprises through support for manufacture and sale of improved cookstoves</t>
  </si>
  <si>
    <t>Supports decent job creation and entrepreneurship, and formalisation of small enterprises through support for e.g. EE retrofit programmes</t>
  </si>
  <si>
    <t>Supports decent job creation and productive employment (e.g. EE retrofit programmes)</t>
  </si>
  <si>
    <t>Supports development of sustainable and resilient infrastructure and supports human well-being (better quality living environments)</t>
  </si>
  <si>
    <t>Supports sustainable industrialisation through creation of demand for more energy efficient construction methods and building products</t>
  </si>
  <si>
    <t>Supports sustainable industrialisation through creation of demand for more energy efficient cookstoves</t>
  </si>
  <si>
    <t>Supports upgrading and retrofitting of industries, increased resource efficiency, and adoption of environmentally sound technologies through urban planning to support energy efficient buildings and behaviour</t>
  </si>
  <si>
    <t>Supports upgrading and retrofitting of industries, increased resource efficiency, and adoption of environmentally sound technologies through more efficient (industrial) buildings and appliances</t>
  </si>
  <si>
    <t>Supports upgrading and retrofitting of industries, increased resource efficiency, and adoption of environmentally sound technologies through support for low emission technologies (e.g. industrial use of biomass)</t>
  </si>
  <si>
    <t>Supports R&amp;D and upgrading of industrial capabilities by creating demand for new energy efficient building methods and materials and energy efficient technologies</t>
  </si>
  <si>
    <t>Supports R&amp;D and upgrading of industrial capabilities by creating demand for new energy efficient cookstove models</t>
  </si>
  <si>
    <t>Supports R&amp;D and upgrading of industrial capabilities by creating demand for new low emission technologies (e.g. biogas digesters, biomass boilers, solar water heaters)</t>
  </si>
  <si>
    <t>Supports sustainable industrialisation through creation of demand for low carbon energy technologies (e.g. biogas digesters; biomass boilers; solar water heaters)</t>
  </si>
  <si>
    <t xml:space="preserve">Improves access to adequate and safe housing and basic services (cooking) and reduces energy poverty by increasing affordability </t>
  </si>
  <si>
    <t>Reduces access to affordable housing (more expensive once fitted with RE technologies)</t>
  </si>
  <si>
    <t>Increases share of RE in mix (e.g. use of solar water heaters, biogas digesters)</t>
  </si>
  <si>
    <t>Increases energy efficiency (more efficient cookstoves)</t>
  </si>
  <si>
    <t>Improves access to sustainable energy services</t>
  </si>
  <si>
    <t>Reduces access to affordable housing (more expensive to buy/rent once retrofitted for EE; payback period can be long)</t>
  </si>
  <si>
    <t>Supports sustainable transport and increases road safety (fewer cars)</t>
  </si>
  <si>
    <t>Increases sustainable urbanization and sustainable human settlement planning and management through integration of mass transport systems</t>
  </si>
  <si>
    <t>Contributes to sustainable urbanisation and sustainable human settlement planning</t>
  </si>
  <si>
    <t>Improved cookstoves help reduce local deforestation and preserve natural habitats</t>
  </si>
  <si>
    <t>Contributes ecosystem and habitat conservation by reducing consumption of biomass (e.g. biogas digesters, solar water heaters)</t>
  </si>
  <si>
    <t>Reduced air pollution from fossil fuel burning (e.g. coal for space / water heating) and can help waste management (e.g. biogas digesters using manure and agricultural waste)</t>
  </si>
  <si>
    <t>Reduces impact of cities through more green spaces, reduced pollution and more efficient land and energy use</t>
  </si>
  <si>
    <t>Reduces impact of cities through more efficient energy use and reduced pollution (from energy generation/consumption)</t>
  </si>
  <si>
    <t>Increases resource efficiency by displacing fossil fuel use with other renewable sources (biogas, solar thermal etc)</t>
  </si>
  <si>
    <t>Increases resource efficiency through planning to enable energy efficient cities</t>
  </si>
  <si>
    <t>Increases resource efficiency through more energy efficient buildings and appliances</t>
  </si>
  <si>
    <t>Increases resource efficiency through more energy efficient cookstoves</t>
  </si>
  <si>
    <t xml:space="preserve">Contributes to reduced air pollution and reduces water pollution (run-off) </t>
  </si>
  <si>
    <t>Contributes to reduced air pollution through reduced fuel consumption</t>
  </si>
  <si>
    <t>Can reduce air pollution through displacement of fossil fuels (e.g. by solar thermal / solar water heating or biogas (which can also help manure &amp; agricultural waste management)</t>
  </si>
  <si>
    <t>Potential negative air pollution impact from switching to biomass</t>
  </si>
  <si>
    <t>Can support companies to adopt sustainable practices e.g. flex working, ICT networks</t>
  </si>
  <si>
    <t>Can support companies to adopt sustainable practices e.g. development of low carbon vehicle infrastructure could encourage and enable companies to reduce their transport related emissions</t>
  </si>
  <si>
    <t>Can support companies to adopt sustainable practices e.g. through urban planning to create energy and land efficient commercial / industrial zones</t>
  </si>
  <si>
    <t>Can support companies to adopt sustainable practices e.g. through energy efficiency retrofit schemes</t>
  </si>
  <si>
    <t>Can support companies to adopt sustainable practices e.g. through encouraging low carbon technologies (e.g. biomass, solar thermal)</t>
  </si>
  <si>
    <t>Provision of dedicated financial products or grant schemes would support companies in adopting sustainable practices and technologies</t>
  </si>
  <si>
    <t xml:space="preserve">Green building and green urban planning also typically reduces water pollution (run-off) </t>
  </si>
  <si>
    <t>Supports conservation and sustainable use of water ecosystems through more sustainable urban planning, more green spaces and reduced run-off pollution</t>
  </si>
  <si>
    <t>Negative impact on water ecosystems from increased water consumption from biomass cultivation</t>
  </si>
  <si>
    <t>Displacement of fossil fuel use can support conservation of water ecosystems through reduced energy related pollution and reduces e.g. coal mining related pollution of water systems</t>
  </si>
  <si>
    <t xml:space="preserve">Some low emission alternatives (solar water heaters; biogas digesters) can displace fuel wood consumption (which causes local deforestation) as well as fossil fuel use </t>
  </si>
  <si>
    <t>Reduces degradation of natural habitats through reduced pollution and reduced land use</t>
  </si>
  <si>
    <t>Reduces degradation of natural habitats through reduced pollution</t>
  </si>
  <si>
    <t>Reduces degradation of natural habitats through reduced pollution, when switching to e.g. renewable powered EVs</t>
  </si>
  <si>
    <t>Reduces degradation of natural habitats through more green spaces, reduced pollution and more efficient land use</t>
  </si>
  <si>
    <t>Reduces degradation of natural habitats through reduced  FF related pollution (e.g. solar thermal)</t>
  </si>
  <si>
    <t>Potential increased degradation of natural habitats due to unsustainable biomass cultivation</t>
  </si>
  <si>
    <t>Reduces degradation of natural habitats through reduced local deforestation</t>
  </si>
  <si>
    <t>Supports decent job creation and entrepreneurship, innovation, and formalisation of small enterprises through support for manufacture and sale low carbon technologies (solar thermal; biomass boilers; biogas digesters)</t>
  </si>
  <si>
    <t>Improved energy efficiency contributes to sustainable urbanisation</t>
  </si>
  <si>
    <t>Renewable technologies (e.g. solar thermal, biomass) contributes to sustainable urbanisation</t>
  </si>
  <si>
    <t>Reduced air and water pollution from fossil fuel use</t>
  </si>
  <si>
    <t>Moving to low emissions technologies (e.g. solar thermal) can reduce water use from power generation</t>
  </si>
  <si>
    <t>Reduces water pollution (deposition/leakage) from process and material efficiency and reduced product demand</t>
  </si>
  <si>
    <t>Improves conservation of water ecosystems through reduced industrial activity and reduced water pollution</t>
  </si>
  <si>
    <t>improves conservation of water ecosystems through reduced water consumption from power generation</t>
  </si>
  <si>
    <t>Uptake of low emissions energy technologies in industry (e.g. solar thermal) increases access to modern energy services</t>
  </si>
  <si>
    <t>Implementation of mass transit schemes can support decent job creation among supply chain for construction and operation</t>
  </si>
  <si>
    <t>Increases resource efficiency and contributes to decoupling growth from environmental degradation through process and material efficiency and reduced product demand</t>
  </si>
  <si>
    <t>Move to renewable fuels for industrial heat (concentrated solar, biomass) can improve resource efficiency and reduce environmental degradation</t>
  </si>
  <si>
    <t>Supports decent job creation through new opportunities to help companies improve process and material efficiency</t>
  </si>
  <si>
    <t>Potential job losses in industrial supply chain if material efficiency lowers demand for certain materials</t>
  </si>
  <si>
    <t>Supports decent job creation through new opportunities to help companies improve industrial process efficiency</t>
  </si>
  <si>
    <t>Supports decent job creation through new opportunities to help companies reduce non energy emissions (e.g. coolant leakage)</t>
  </si>
  <si>
    <t>Improved industrial process efficiency supports the development of sustainable and reliable infrastructure</t>
  </si>
  <si>
    <t>Lower emissions technologies / processes and reduced leakages / fugitive emissions in industrial sites supports the development of sustainable and reliable infrastructure</t>
  </si>
  <si>
    <t>Uptake of low emissions energy technologies in industry (e.g. concentrated solar thermal) supports development of sustainable and reliable infrastructure</t>
  </si>
  <si>
    <t>Supports sustainable industrialisation and could improve industrial productivity and profitability</t>
  </si>
  <si>
    <t>Increases resource efficiency and supports adoption of environmentally sound technologies and processes</t>
  </si>
  <si>
    <t>Improved material efficiency in industry supports sustainable urbanisation</t>
  </si>
  <si>
    <t>Improving energy efficiency in industry supports sustainable urbanisation</t>
  </si>
  <si>
    <t>Developing and implementing low emission energy sources in industry supports sustainable urbanisation</t>
  </si>
  <si>
    <t>Reducing non energy emissions and developing and adopting low emission processes in industry supports sustainable urbanisation</t>
  </si>
  <si>
    <t>Protects natural habitats through improved resource efficiency and reduced pollution</t>
  </si>
  <si>
    <t>Protects natural habitats through reduced non energy pollution</t>
  </si>
  <si>
    <t>Protects natural habitats through reduced fossil fuel extraction and pollution from FF combustion</t>
  </si>
  <si>
    <t>Protects natural habitats through reduced energy related pollution and reduced fossil fuel extraction activity</t>
  </si>
  <si>
    <t>Potential impact on natural habitats from biomass cultivation</t>
  </si>
  <si>
    <t>Improved material efficiency in design and processes and more durable, longer lasting products helps reduce the impact of cities (which include industrial activity)</t>
  </si>
  <si>
    <t>Improving energy efficiency in industry reduces the impact of cities (through reduced pollution from industry within city areas)</t>
  </si>
  <si>
    <t>Increased air pollution from industrial use of biomass - e.g. switching from gas boilers to biomass has negative impact on local air pollution</t>
  </si>
  <si>
    <t>Reducing non energy emissions and developing and adopting low emission processes in industry reduces the impact of industrial activity in cities</t>
  </si>
  <si>
    <t>Low emission energy technologies (e.g. concentrated solar thermal) in industry reduces the impact of industrial activity in cities</t>
  </si>
  <si>
    <t>Material efficiency and improved product design supports sustainable use of resources</t>
  </si>
  <si>
    <t>Energy efficiency supports sustainable use of resources</t>
  </si>
  <si>
    <t>Reduced coolant leakage supports more efficient and sustainable use of resources</t>
  </si>
  <si>
    <t>Renewable energy technologies for industrial heat supports sustainable resource use</t>
  </si>
  <si>
    <t>Material efficiency and improved product design supports sustainable chemical and waste management and reduced pollution</t>
  </si>
  <si>
    <t>Reduced non energy / fugitive emissions (e.g. reduced coolant leakage) supports sustainable management of chemicals and wastes and reduces their release to air and water</t>
  </si>
  <si>
    <t xml:space="preserve">Improved energy efficiency reduces air pollution </t>
  </si>
  <si>
    <t>Potential increased air pollution from industrial use of biomass fuels</t>
  </si>
  <si>
    <t>Reduced air pollution from displaced FF combustion</t>
  </si>
  <si>
    <t>Increases resource efficiency and supports prevention, reuse and recycling  (e.g. from material efficiency in process and product design)</t>
  </si>
  <si>
    <t>Improved waste management from avoided fugitive emissions of e.g. coolants</t>
  </si>
  <si>
    <t>Supporting improved resource efficiency in process and product design supports adoption of sustainable practices by companies</t>
  </si>
  <si>
    <t>Supporting improved energy efficiency in industrial processes supports adoption of sustainable practices by companies</t>
  </si>
  <si>
    <t>Supporting development of low carbon energy sources for industry supports adoption of sustainable practices by companies</t>
  </si>
  <si>
    <t>Reduced non energy / fugitive emissions (e.g. reduced coolant leakage) can reduce pollution to marine environments</t>
  </si>
  <si>
    <t>Improved material efficiency and product design reduces volume of material inputs including timber and other forestry products used in industry</t>
  </si>
  <si>
    <t>Improved material efficiency and product design supports conservation of water ecosystems through increased resource efficiency and reduced pollution</t>
  </si>
  <si>
    <t>Improved energy efficiency supports conservation of water ecosystems through increased resource efficiency and reduced pollution</t>
  </si>
  <si>
    <t>Improves water ecosystem and habitat conservation due to reduced pollution</t>
  </si>
  <si>
    <t>Reduced habitat degradation (fossil fuel activities and pollution)</t>
  </si>
  <si>
    <t>Reduced habitat degradation from reduced requirement for material inputs</t>
  </si>
  <si>
    <t>Reduced habitat degradation from reduced pollution from fugitive chemicals</t>
  </si>
  <si>
    <t>Reduces degradation of natural habitats through reduced  FF related pollution (e.g. concentrated solar power for industrial heat)</t>
  </si>
  <si>
    <t>Reduces water use (lifecycle water use from liquid fuel extraction and refining)</t>
  </si>
  <si>
    <t>Supports conservation of water ecosystems  through reduced fuel related lifecycle water consumption</t>
  </si>
  <si>
    <t>Reduces water use (lifecycle water use from liquid fuel extraction and refining) if moving to RE EVs</t>
  </si>
  <si>
    <t>References</t>
  </si>
  <si>
    <t>Bhattacharya, A., Meltzer, J. P., Oppenheim, J., Qureshi, Z., &amp; Stern, L. N. (2016). Delivering on Sustainable Infrastructure for Better Development and Better Climate. Retrieved from http://www.lse.ac.uk/grantham/</t>
  </si>
  <si>
    <t>Höhne, N., Day, T., Fekete, H., &amp; Gonzales, S. (2015). Assessing the missed benefits of countries’ national contributions: Quantifying potential co-benefits, (March). Retrieved from https://newclimateinstitute.files.wordpress.com/2015/06/cobenefits-of-indcs-june-2015.pdf</t>
  </si>
  <si>
    <t>Jakob, M., &amp; Steckel, J. C. (2016). Implications of climate change mitigation for sustainable development Implications of climate change mitigation for sustainable development.</t>
  </si>
  <si>
    <t>Pueyo, A., González, F., Dent, C., &amp; DeMartino, S. (2013). The evidence of benefits for poor people of increased renewable electricity capacity: Literature review, (September 2013), 145. Retrieved from https://opendocs.ids.ac.uk/opendocs/bitstream/handle/123456789/2961/ER31 Final Online.pdf?sequence</t>
  </si>
  <si>
    <r>
      <t xml:space="preserve">Abbasi, S. A., &amp; Abbasi, N. (2000). The likely adverse environmental impacts of renewable energy sources. </t>
    </r>
    <r>
      <rPr>
        <i/>
        <sz val="11"/>
        <color theme="1"/>
        <rFont val="Calibri Light"/>
        <family val="2"/>
        <scheme val="major"/>
      </rPr>
      <t>Applied Energy</t>
    </r>
    <r>
      <rPr>
        <sz val="11"/>
        <color theme="1"/>
        <rFont val="Calibri Light"/>
        <family val="2"/>
        <scheme val="major"/>
      </rPr>
      <t xml:space="preserve">, </t>
    </r>
    <r>
      <rPr>
        <i/>
        <sz val="11"/>
        <color theme="1"/>
        <rFont val="Calibri Light"/>
        <family val="2"/>
        <scheme val="major"/>
      </rPr>
      <t>65</t>
    </r>
    <r>
      <rPr>
        <sz val="11"/>
        <color theme="1"/>
        <rFont val="Calibri Light"/>
        <family val="2"/>
        <scheme val="major"/>
      </rPr>
      <t>(1–4), 121–144. http://doi.org/10.1016/S0306-2619(99)00077-X</t>
    </r>
  </si>
  <si>
    <r>
      <t xml:space="preserve">Abbasi, T., &amp; Abbasi, S. A. (2011). Small hydro and the environmental implications of its extensive utilization. </t>
    </r>
    <r>
      <rPr>
        <i/>
        <sz val="11"/>
        <color theme="1"/>
        <rFont val="Calibri Light"/>
        <family val="2"/>
        <scheme val="major"/>
      </rPr>
      <t>Renewable and Sustainable Energy Reviews</t>
    </r>
    <r>
      <rPr>
        <sz val="11"/>
        <color theme="1"/>
        <rFont val="Calibri Light"/>
        <family val="2"/>
        <scheme val="major"/>
      </rPr>
      <t xml:space="preserve">, </t>
    </r>
    <r>
      <rPr>
        <i/>
        <sz val="11"/>
        <color theme="1"/>
        <rFont val="Calibri Light"/>
        <family val="2"/>
        <scheme val="major"/>
      </rPr>
      <t>15</t>
    </r>
    <r>
      <rPr>
        <sz val="11"/>
        <color theme="1"/>
        <rFont val="Calibri Light"/>
        <family val="2"/>
        <scheme val="major"/>
      </rPr>
      <t>(4), 2134–2143. http://doi.org/10.1016/j.rser.2010.11.050</t>
    </r>
  </si>
  <si>
    <r>
      <t xml:space="preserve">Atilgan, B., &amp; Azapagic, A. (2015). Life cycle environmental impacts of electricity from fossil fuels in Turkey. </t>
    </r>
    <r>
      <rPr>
        <i/>
        <sz val="11"/>
        <color theme="1"/>
        <rFont val="Calibri Light"/>
        <family val="2"/>
        <scheme val="major"/>
      </rPr>
      <t>Journal of Cleaner Production</t>
    </r>
    <r>
      <rPr>
        <sz val="11"/>
        <color theme="1"/>
        <rFont val="Calibri Light"/>
        <family val="2"/>
        <scheme val="major"/>
      </rPr>
      <t xml:space="preserve">, </t>
    </r>
    <r>
      <rPr>
        <i/>
        <sz val="11"/>
        <color theme="1"/>
        <rFont val="Calibri Light"/>
        <family val="2"/>
        <scheme val="major"/>
      </rPr>
      <t>106</t>
    </r>
    <r>
      <rPr>
        <sz val="11"/>
        <color theme="1"/>
        <rFont val="Calibri Light"/>
        <family val="2"/>
        <scheme val="major"/>
      </rPr>
      <t>, 555–564. http://doi.org/10.1016/j.jclepro.2014.07.046</t>
    </r>
  </si>
  <si>
    <r>
      <t xml:space="preserve">Babiker, M. H., &amp; Eckaus, R. S. (2007). Unemployment effects of climate policy. </t>
    </r>
    <r>
      <rPr>
        <i/>
        <sz val="11"/>
        <color theme="1"/>
        <rFont val="Calibri Light"/>
        <family val="2"/>
        <scheme val="major"/>
      </rPr>
      <t>Environmental Science and Policy</t>
    </r>
    <r>
      <rPr>
        <sz val="11"/>
        <color theme="1"/>
        <rFont val="Calibri Light"/>
        <family val="2"/>
        <scheme val="major"/>
      </rPr>
      <t xml:space="preserve">, </t>
    </r>
    <r>
      <rPr>
        <i/>
        <sz val="11"/>
        <color theme="1"/>
        <rFont val="Calibri Light"/>
        <family val="2"/>
        <scheme val="major"/>
      </rPr>
      <t>10</t>
    </r>
    <r>
      <rPr>
        <sz val="11"/>
        <color theme="1"/>
        <rFont val="Calibri Light"/>
        <family val="2"/>
        <scheme val="major"/>
      </rPr>
      <t>(7–8), 600–609. http://doi.org/10.1016/j.envsci.2007.05.002</t>
    </r>
  </si>
  <si>
    <r>
      <t xml:space="preserve">Bakhiyi, B., Labrèche, F., &amp; Zayed, J. (2014). The photovoltaic industry on the path to a sustainable future - Environmental and occupational health issues. </t>
    </r>
    <r>
      <rPr>
        <i/>
        <sz val="11"/>
        <color theme="1"/>
        <rFont val="Calibri Light"/>
        <family val="2"/>
        <scheme val="major"/>
      </rPr>
      <t>Environment International</t>
    </r>
    <r>
      <rPr>
        <sz val="11"/>
        <color theme="1"/>
        <rFont val="Calibri Light"/>
        <family val="2"/>
        <scheme val="major"/>
      </rPr>
      <t xml:space="preserve">, </t>
    </r>
    <r>
      <rPr>
        <i/>
        <sz val="11"/>
        <color theme="1"/>
        <rFont val="Calibri Light"/>
        <family val="2"/>
        <scheme val="major"/>
      </rPr>
      <t>73</t>
    </r>
    <r>
      <rPr>
        <sz val="11"/>
        <color theme="1"/>
        <rFont val="Calibri Light"/>
        <family val="2"/>
        <scheme val="major"/>
      </rPr>
      <t>, 224–234. http://doi.org/10.1016/j.envint.2014.07.023</t>
    </r>
  </si>
  <si>
    <r>
      <t xml:space="preserve">Baumann, A. E., Hynes, K. M., &amp; Hill, R. (1995). An investigation of cadmium telluride thin-film PV modules by impact pathway analysis. </t>
    </r>
    <r>
      <rPr>
        <i/>
        <sz val="11"/>
        <color theme="1"/>
        <rFont val="Calibri Light"/>
        <family val="2"/>
        <scheme val="major"/>
      </rPr>
      <t>Renewable Energy</t>
    </r>
    <r>
      <rPr>
        <sz val="11"/>
        <color theme="1"/>
        <rFont val="Calibri Light"/>
        <family val="2"/>
        <scheme val="major"/>
      </rPr>
      <t xml:space="preserve">, </t>
    </r>
    <r>
      <rPr>
        <i/>
        <sz val="11"/>
        <color theme="1"/>
        <rFont val="Calibri Light"/>
        <family val="2"/>
        <scheme val="major"/>
      </rPr>
      <t>6</t>
    </r>
    <r>
      <rPr>
        <sz val="11"/>
        <color theme="1"/>
        <rFont val="Calibri Light"/>
        <family val="2"/>
        <scheme val="major"/>
      </rPr>
      <t>(5–6), 593–599. http://doi.org/10.1016/0960-1481(95)00057-Q</t>
    </r>
  </si>
  <si>
    <r>
      <t xml:space="preserve">Berndes, G., Abt, B., Asikainen, A., Cowie, A., Dale, V., Egnell, G., … Yeh, S. (2016). </t>
    </r>
    <r>
      <rPr>
        <i/>
        <sz val="11"/>
        <color theme="1"/>
        <rFont val="Calibri Light"/>
        <family val="2"/>
        <scheme val="major"/>
      </rPr>
      <t>Forest biomass, carbon neutrality and climate change mitigation</t>
    </r>
    <r>
      <rPr>
        <sz val="11"/>
        <color theme="1"/>
        <rFont val="Calibri Light"/>
        <family val="2"/>
        <scheme val="major"/>
      </rPr>
      <t xml:space="preserve">. </t>
    </r>
    <r>
      <rPr>
        <i/>
        <sz val="11"/>
        <color theme="1"/>
        <rFont val="Calibri Light"/>
        <family val="2"/>
        <scheme val="major"/>
      </rPr>
      <t>From Science to Policy 3</t>
    </r>
    <r>
      <rPr>
        <sz val="11"/>
        <color theme="1"/>
        <rFont val="Calibri Light"/>
        <family val="2"/>
        <scheme val="major"/>
      </rPr>
      <t>. Retrieved from http://www.efi.int/files/attachments/publications/efi_fstp_3_2016.pdf</t>
    </r>
  </si>
  <si>
    <r>
      <t xml:space="preserve">Bertram, C., Johnson, N., Luderer, G., Riahi, K., Isaac, M., &amp; Eom, J. (2015). Carbon lock-in through capital stock inertia associated with weak near-term climate policies. </t>
    </r>
    <r>
      <rPr>
        <i/>
        <sz val="11"/>
        <color theme="1"/>
        <rFont val="Calibri Light"/>
        <family val="2"/>
        <scheme val="major"/>
      </rPr>
      <t>Technological Forecasting and Social Change</t>
    </r>
    <r>
      <rPr>
        <sz val="11"/>
        <color theme="1"/>
        <rFont val="Calibri Light"/>
        <family val="2"/>
        <scheme val="major"/>
      </rPr>
      <t xml:space="preserve">, </t>
    </r>
    <r>
      <rPr>
        <i/>
        <sz val="11"/>
        <color theme="1"/>
        <rFont val="Calibri Light"/>
        <family val="2"/>
        <scheme val="major"/>
      </rPr>
      <t>90</t>
    </r>
    <r>
      <rPr>
        <sz val="11"/>
        <color theme="1"/>
        <rFont val="Calibri Light"/>
        <family val="2"/>
        <scheme val="major"/>
      </rPr>
      <t>(PA), 62–72. http://doi.org/10.1016/j.techfore.2013.10.001</t>
    </r>
  </si>
  <si>
    <r>
      <t xml:space="preserve">Bollen, J., Hers, S., &amp; van der Zwaan, B. (2010). An integrated assessment of climate change, air pollution, and energy security policy. </t>
    </r>
    <r>
      <rPr>
        <i/>
        <sz val="11"/>
        <color theme="1"/>
        <rFont val="Calibri Light"/>
        <family val="2"/>
        <scheme val="major"/>
      </rPr>
      <t>Energy Policy</t>
    </r>
    <r>
      <rPr>
        <sz val="11"/>
        <color theme="1"/>
        <rFont val="Calibri Light"/>
        <family val="2"/>
        <scheme val="major"/>
      </rPr>
      <t xml:space="preserve">, </t>
    </r>
    <r>
      <rPr>
        <i/>
        <sz val="11"/>
        <color theme="1"/>
        <rFont val="Calibri Light"/>
        <family val="2"/>
        <scheme val="major"/>
      </rPr>
      <t>38</t>
    </r>
    <r>
      <rPr>
        <sz val="11"/>
        <color theme="1"/>
        <rFont val="Calibri Light"/>
        <family val="2"/>
        <scheme val="major"/>
      </rPr>
      <t>(8), 4021–4030. http://doi.org/10.1016/j.enpol.2010.03.026</t>
    </r>
  </si>
  <si>
    <r>
      <t xml:space="preserve">Bonsch, M., Humpenöder, F., Popp, A., Bodirsky, B., Dietrich, J. P., Rolinski, S., … Stevanovic, M. (2016). Trade-offs between land and water requirements for large-scale bioenergy production. </t>
    </r>
    <r>
      <rPr>
        <i/>
        <sz val="11"/>
        <color theme="1"/>
        <rFont val="Calibri Light"/>
        <family val="2"/>
        <scheme val="major"/>
      </rPr>
      <t>GCB Bioenergy</t>
    </r>
    <r>
      <rPr>
        <sz val="11"/>
        <color theme="1"/>
        <rFont val="Calibri Light"/>
        <family val="2"/>
        <scheme val="major"/>
      </rPr>
      <t xml:space="preserve">, </t>
    </r>
    <r>
      <rPr>
        <i/>
        <sz val="11"/>
        <color theme="1"/>
        <rFont val="Calibri Light"/>
        <family val="2"/>
        <scheme val="major"/>
      </rPr>
      <t>8</t>
    </r>
    <r>
      <rPr>
        <sz val="11"/>
        <color theme="1"/>
        <rFont val="Calibri Light"/>
        <family val="2"/>
        <scheme val="major"/>
      </rPr>
      <t>(1), 11–24. http://doi.org/10.1111/gcbb.12226</t>
    </r>
  </si>
  <si>
    <r>
      <t xml:space="preserve">Borenstein, S. (2012). The Private and Public Economics of Renewable Electricity Generation. </t>
    </r>
    <r>
      <rPr>
        <i/>
        <sz val="11"/>
        <color theme="1"/>
        <rFont val="Calibri Light"/>
        <family val="2"/>
        <scheme val="major"/>
      </rPr>
      <t>The Journal of Economic Perspectives</t>
    </r>
    <r>
      <rPr>
        <sz val="11"/>
        <color theme="1"/>
        <rFont val="Calibri Light"/>
        <family val="2"/>
        <scheme val="major"/>
      </rPr>
      <t xml:space="preserve">, </t>
    </r>
    <r>
      <rPr>
        <i/>
        <sz val="11"/>
        <color theme="1"/>
        <rFont val="Calibri Light"/>
        <family val="2"/>
        <scheme val="major"/>
      </rPr>
      <t>26</t>
    </r>
    <r>
      <rPr>
        <sz val="11"/>
        <color theme="1"/>
        <rFont val="Calibri Light"/>
        <family val="2"/>
        <scheme val="major"/>
      </rPr>
      <t>(1), 67–92. http://doi.org/http://dx.doi.org/10.1257/jep.26.1.67</t>
    </r>
  </si>
  <si>
    <r>
      <t xml:space="preserve">Botelho, A., Ferreira, P., Lima, F., Pinto, L. M. C., &amp; Sousa, S. (2017). Assessment of the environmental impacts associated with hydropower. </t>
    </r>
    <r>
      <rPr>
        <i/>
        <sz val="11"/>
        <color theme="1"/>
        <rFont val="Calibri Light"/>
        <family val="2"/>
        <scheme val="major"/>
      </rPr>
      <t>Renewable and Sustainable Energy Reviews</t>
    </r>
    <r>
      <rPr>
        <sz val="11"/>
        <color theme="1"/>
        <rFont val="Calibri Light"/>
        <family val="2"/>
        <scheme val="major"/>
      </rPr>
      <t xml:space="preserve">, </t>
    </r>
    <r>
      <rPr>
        <i/>
        <sz val="11"/>
        <color theme="1"/>
        <rFont val="Calibri Light"/>
        <family val="2"/>
        <scheme val="major"/>
      </rPr>
      <t>70</t>
    </r>
    <r>
      <rPr>
        <sz val="11"/>
        <color theme="1"/>
        <rFont val="Calibri Light"/>
        <family val="2"/>
        <scheme val="major"/>
      </rPr>
      <t>(December 2016), 896–904. http://doi.org/10.1016/j.rser.2016.11.271</t>
    </r>
  </si>
  <si>
    <r>
      <t xml:space="preserve">Byers, E. A., Hall, J. W., &amp; Amezaga, J. M. (2014). Electricity generation and cooling water use: UK pathways to 2050. </t>
    </r>
    <r>
      <rPr>
        <i/>
        <sz val="11"/>
        <color theme="1"/>
        <rFont val="Calibri Light"/>
        <family val="2"/>
        <scheme val="major"/>
      </rPr>
      <t>Global Environmental Change</t>
    </r>
    <r>
      <rPr>
        <sz val="11"/>
        <color theme="1"/>
        <rFont val="Calibri Light"/>
        <family val="2"/>
        <scheme val="major"/>
      </rPr>
      <t xml:space="preserve">, </t>
    </r>
    <r>
      <rPr>
        <i/>
        <sz val="11"/>
        <color theme="1"/>
        <rFont val="Calibri Light"/>
        <family val="2"/>
        <scheme val="major"/>
      </rPr>
      <t>25</t>
    </r>
    <r>
      <rPr>
        <sz val="11"/>
        <color theme="1"/>
        <rFont val="Calibri Light"/>
        <family val="2"/>
        <scheme val="major"/>
      </rPr>
      <t>(1), 16–30. http://doi.org/10.1016/j.gloenvcha.2014.01.005</t>
    </r>
  </si>
  <si>
    <r>
      <t xml:space="preserve">Casillas, C. E., &amp; Kammen, D. M. (2010). The energy-poverty-climate nexus. </t>
    </r>
    <r>
      <rPr>
        <i/>
        <sz val="11"/>
        <color theme="1"/>
        <rFont val="Calibri Light"/>
        <family val="2"/>
        <scheme val="major"/>
      </rPr>
      <t>Renewable Energy</t>
    </r>
    <r>
      <rPr>
        <sz val="11"/>
        <color theme="1"/>
        <rFont val="Calibri Light"/>
        <family val="2"/>
        <scheme val="major"/>
      </rPr>
      <t xml:space="preserve">, </t>
    </r>
    <r>
      <rPr>
        <i/>
        <sz val="11"/>
        <color theme="1"/>
        <rFont val="Calibri Light"/>
        <family val="2"/>
        <scheme val="major"/>
      </rPr>
      <t>330</t>
    </r>
    <r>
      <rPr>
        <sz val="11"/>
        <color theme="1"/>
        <rFont val="Calibri Light"/>
        <family val="2"/>
        <scheme val="major"/>
      </rPr>
      <t>(November), 1181–1182. http://doi.org/10.1126/science.1197412</t>
    </r>
  </si>
  <si>
    <r>
      <t xml:space="preserve">Cherp, A., Jewell, J., Vinichenko, V., Bauer, N., &amp; De Cian, E. (2013). Global energy security under different climate policies, GDP growth rates and fossil resource availabilities. </t>
    </r>
    <r>
      <rPr>
        <i/>
        <sz val="11"/>
        <color theme="1"/>
        <rFont val="Calibri Light"/>
        <family val="2"/>
        <scheme val="major"/>
      </rPr>
      <t>Climatic Change</t>
    </r>
    <r>
      <rPr>
        <sz val="11"/>
        <color theme="1"/>
        <rFont val="Calibri Light"/>
        <family val="2"/>
        <scheme val="major"/>
      </rPr>
      <t>, 1–12. http://doi.org/10.1007/s10584-013-0950-x</t>
    </r>
  </si>
  <si>
    <r>
      <t xml:space="preserve">Chuang, Y. L., Yang, H. H., &amp; Lin, H. J. (2009). Effects of a thermal discharge from a nuclear power plant on phytoplankton and periphyton in subtropical coastal waters. </t>
    </r>
    <r>
      <rPr>
        <i/>
        <sz val="11"/>
        <color theme="1"/>
        <rFont val="Calibri Light"/>
        <family val="2"/>
        <scheme val="major"/>
      </rPr>
      <t>Journal of Sea Research</t>
    </r>
    <r>
      <rPr>
        <sz val="11"/>
        <color theme="1"/>
        <rFont val="Calibri Light"/>
        <family val="2"/>
        <scheme val="major"/>
      </rPr>
      <t xml:space="preserve">, </t>
    </r>
    <r>
      <rPr>
        <i/>
        <sz val="11"/>
        <color theme="1"/>
        <rFont val="Calibri Light"/>
        <family val="2"/>
        <scheme val="major"/>
      </rPr>
      <t>61</t>
    </r>
    <r>
      <rPr>
        <sz val="11"/>
        <color theme="1"/>
        <rFont val="Calibri Light"/>
        <family val="2"/>
        <scheme val="major"/>
      </rPr>
      <t>(4), 197–205. http://doi.org/10.1016/j.seares.2009.01.001</t>
    </r>
  </si>
  <si>
    <r>
      <t xml:space="preserve">Desideri, U., Zepparelli, F., Morettini, V., &amp; Garroni, E. (2013). Comparative analysis of concentrating solar power and photovoltaic technologies: Technical and environmental evaluations. </t>
    </r>
    <r>
      <rPr>
        <i/>
        <sz val="11"/>
        <color theme="1"/>
        <rFont val="Calibri Light"/>
        <family val="2"/>
        <scheme val="major"/>
      </rPr>
      <t>Applied Energy</t>
    </r>
    <r>
      <rPr>
        <sz val="11"/>
        <color theme="1"/>
        <rFont val="Calibri Light"/>
        <family val="2"/>
        <scheme val="major"/>
      </rPr>
      <t xml:space="preserve">, </t>
    </r>
    <r>
      <rPr>
        <i/>
        <sz val="11"/>
        <color theme="1"/>
        <rFont val="Calibri Light"/>
        <family val="2"/>
        <scheme val="major"/>
      </rPr>
      <t>102</t>
    </r>
    <r>
      <rPr>
        <sz val="11"/>
        <color theme="1"/>
        <rFont val="Calibri Light"/>
        <family val="2"/>
        <scheme val="major"/>
      </rPr>
      <t>, 765–784. http://doi.org/10.1016/j.apenergy.2012.08.033</t>
    </r>
  </si>
  <si>
    <r>
      <t xml:space="preserve">Dias deOliveira, Marcelo E Vaughan, B. E., &amp; Rykiel JR., E. J. (2005). Ethanol as Fuel : Energy , Carbon Dioxide Balances , and Ecological Footprint, </t>
    </r>
    <r>
      <rPr>
        <i/>
        <sz val="11"/>
        <color theme="1"/>
        <rFont val="Calibri Light"/>
        <family val="2"/>
        <scheme val="major"/>
      </rPr>
      <t>55</t>
    </r>
    <r>
      <rPr>
        <sz val="11"/>
        <color theme="1"/>
        <rFont val="Calibri Light"/>
        <family val="2"/>
        <scheme val="major"/>
      </rPr>
      <t>(7), 593–602.</t>
    </r>
  </si>
  <si>
    <r>
      <t xml:space="preserve">Duan, J., &amp; Tan, J. (2013). Atmospheric heavy metals and Arsenic in China: Situation, sources and control policies. </t>
    </r>
    <r>
      <rPr>
        <i/>
        <sz val="11"/>
        <color theme="1"/>
        <rFont val="Calibri Light"/>
        <family val="2"/>
        <scheme val="major"/>
      </rPr>
      <t>Atmospheric Environment</t>
    </r>
    <r>
      <rPr>
        <sz val="11"/>
        <color theme="1"/>
        <rFont val="Calibri Light"/>
        <family val="2"/>
        <scheme val="major"/>
      </rPr>
      <t xml:space="preserve">, </t>
    </r>
    <r>
      <rPr>
        <i/>
        <sz val="11"/>
        <color theme="1"/>
        <rFont val="Calibri Light"/>
        <family val="2"/>
        <scheme val="major"/>
      </rPr>
      <t>74</t>
    </r>
    <r>
      <rPr>
        <sz val="11"/>
        <color theme="1"/>
        <rFont val="Calibri Light"/>
        <family val="2"/>
        <scheme val="major"/>
      </rPr>
      <t>, 93–101. http://doi.org/10.1016/j.atmosenv.2013.03.031</t>
    </r>
  </si>
  <si>
    <r>
      <t xml:space="preserve">European Environment Agency. (2011). </t>
    </r>
    <r>
      <rPr>
        <i/>
        <sz val="11"/>
        <color theme="1"/>
        <rFont val="Calibri Light"/>
        <family val="2"/>
        <scheme val="major"/>
      </rPr>
      <t>Air pollution impacts from carbon capture and storage (CCS)</t>
    </r>
    <r>
      <rPr>
        <sz val="11"/>
        <color theme="1"/>
        <rFont val="Calibri Light"/>
        <family val="2"/>
        <scheme val="major"/>
      </rPr>
      <t xml:space="preserve">. </t>
    </r>
    <r>
      <rPr>
        <i/>
        <sz val="11"/>
        <color theme="1"/>
        <rFont val="Calibri Light"/>
        <family val="2"/>
        <scheme val="major"/>
      </rPr>
      <t>Tecnical Report (Number 14)</t>
    </r>
    <r>
      <rPr>
        <sz val="11"/>
        <color theme="1"/>
        <rFont val="Calibri Light"/>
        <family val="2"/>
        <scheme val="major"/>
      </rPr>
      <t>. http://doi.org/10.2800/84208</t>
    </r>
  </si>
  <si>
    <r>
      <t xml:space="preserve">Fankhauser, S., Sehlleier, F., &amp; Stern, N. (2008). Climate change, innovation and jobs. </t>
    </r>
    <r>
      <rPr>
        <i/>
        <sz val="11"/>
        <color theme="1"/>
        <rFont val="Calibri Light"/>
        <family val="2"/>
        <scheme val="major"/>
      </rPr>
      <t>Climate Policy</t>
    </r>
    <r>
      <rPr>
        <sz val="11"/>
        <color theme="1"/>
        <rFont val="Calibri Light"/>
        <family val="2"/>
        <scheme val="major"/>
      </rPr>
      <t xml:space="preserve">, </t>
    </r>
    <r>
      <rPr>
        <i/>
        <sz val="11"/>
        <color theme="1"/>
        <rFont val="Calibri Light"/>
        <family val="2"/>
        <scheme val="major"/>
      </rPr>
      <t>8</t>
    </r>
    <r>
      <rPr>
        <sz val="11"/>
        <color theme="1"/>
        <rFont val="Calibri Light"/>
        <family val="2"/>
        <scheme val="major"/>
      </rPr>
      <t>(4), 421–429. http://doi.org/10.3763/cpol.2008.0513</t>
    </r>
  </si>
  <si>
    <r>
      <t xml:space="preserve">Ferroukhi, R., Lopez-Peña, A., Kieffer, G., Nagpal, D., Hawila, D., Khalid, A., … Fernandez, A. (2016). Renewable Energy Benefits: Measuring the Economics. </t>
    </r>
    <r>
      <rPr>
        <i/>
        <sz val="11"/>
        <color theme="1"/>
        <rFont val="Calibri Light"/>
        <family val="2"/>
        <scheme val="major"/>
      </rPr>
      <t>IRENA International Renewable Energy Agency</t>
    </r>
    <r>
      <rPr>
        <sz val="11"/>
        <color theme="1"/>
        <rFont val="Calibri Light"/>
        <family val="2"/>
        <scheme val="major"/>
      </rPr>
      <t>, 92.</t>
    </r>
  </si>
  <si>
    <r>
      <t xml:space="preserve">Finco, M. V. A., &amp; Doppler, W. (2010). Bioenergy and sustainable development: The dilemma of food security and climate change in the Brazilian savannah. </t>
    </r>
    <r>
      <rPr>
        <i/>
        <sz val="11"/>
        <color theme="1"/>
        <rFont val="Calibri Light"/>
        <family val="2"/>
        <scheme val="major"/>
      </rPr>
      <t>Energy for Sustainable Development</t>
    </r>
    <r>
      <rPr>
        <sz val="11"/>
        <color theme="1"/>
        <rFont val="Calibri Light"/>
        <family val="2"/>
        <scheme val="major"/>
      </rPr>
      <t xml:space="preserve">, </t>
    </r>
    <r>
      <rPr>
        <i/>
        <sz val="11"/>
        <color theme="1"/>
        <rFont val="Calibri Light"/>
        <family val="2"/>
        <scheme val="major"/>
      </rPr>
      <t>14</t>
    </r>
    <r>
      <rPr>
        <sz val="11"/>
        <color theme="1"/>
        <rFont val="Calibri Light"/>
        <family val="2"/>
        <scheme val="major"/>
      </rPr>
      <t>(3), 194–199. http://doi.org/10.1016/j.esd.2010.04.006</t>
    </r>
  </si>
  <si>
    <r>
      <t xml:space="preserve">Fingerman, K. R., Berndes, G., Orr, S., Richter, B. D., &amp; Vugteveen, P. (2011). Impact assessment at the bioenergy-water nexus. </t>
    </r>
    <r>
      <rPr>
        <i/>
        <sz val="11"/>
        <color theme="1"/>
        <rFont val="Calibri Light"/>
        <family val="2"/>
        <scheme val="major"/>
      </rPr>
      <t>Biofuels, Bioproducts and Biorefining</t>
    </r>
    <r>
      <rPr>
        <sz val="11"/>
        <color theme="1"/>
        <rFont val="Calibri Light"/>
        <family val="2"/>
        <scheme val="major"/>
      </rPr>
      <t xml:space="preserve">, </t>
    </r>
    <r>
      <rPr>
        <i/>
        <sz val="11"/>
        <color theme="1"/>
        <rFont val="Calibri Light"/>
        <family val="2"/>
        <scheme val="major"/>
      </rPr>
      <t>5</t>
    </r>
    <r>
      <rPr>
        <sz val="11"/>
        <color theme="1"/>
        <rFont val="Calibri Light"/>
        <family val="2"/>
        <scheme val="major"/>
      </rPr>
      <t>, 375–386. http://doi.org/10.1002/bbb</t>
    </r>
  </si>
  <si>
    <r>
      <t xml:space="preserve">Fricko, O., Parkinson, S. C., Johnson, N., Strubegger, M., van Vliet, M. T., &amp; Riahi, K. (2016). Energy sector water use implications of a 2oC climate policy. </t>
    </r>
    <r>
      <rPr>
        <i/>
        <sz val="11"/>
        <color theme="1"/>
        <rFont val="Calibri Light"/>
        <family val="2"/>
        <scheme val="major"/>
      </rPr>
      <t>Environmental Research Letters</t>
    </r>
    <r>
      <rPr>
        <sz val="11"/>
        <color theme="1"/>
        <rFont val="Calibri Light"/>
        <family val="2"/>
        <scheme val="major"/>
      </rPr>
      <t xml:space="preserve">, </t>
    </r>
    <r>
      <rPr>
        <i/>
        <sz val="11"/>
        <color theme="1"/>
        <rFont val="Calibri Light"/>
        <family val="2"/>
        <scheme val="major"/>
      </rPr>
      <t>11</t>
    </r>
    <r>
      <rPr>
        <sz val="11"/>
        <color theme="1"/>
        <rFont val="Calibri Light"/>
        <family val="2"/>
        <scheme val="major"/>
      </rPr>
      <t>(3). http://doi.org/10.1088/1748-9326/11/3/034011</t>
    </r>
  </si>
  <si>
    <r>
      <t xml:space="preserve">Fujimori, S., Hanasaki, N., &amp; Masui, T. (2017). Projections of industrial water withdrawal under shared socioeconomic pathways and climate mitigation scenarios. </t>
    </r>
    <r>
      <rPr>
        <i/>
        <sz val="11"/>
        <color theme="1"/>
        <rFont val="Calibri Light"/>
        <family val="2"/>
        <scheme val="major"/>
      </rPr>
      <t>Sustainability Science</t>
    </r>
    <r>
      <rPr>
        <sz val="11"/>
        <color theme="1"/>
        <rFont val="Calibri Light"/>
        <family val="2"/>
        <scheme val="major"/>
      </rPr>
      <t xml:space="preserve">, </t>
    </r>
    <r>
      <rPr>
        <i/>
        <sz val="11"/>
        <color theme="1"/>
        <rFont val="Calibri Light"/>
        <family val="2"/>
        <scheme val="major"/>
      </rPr>
      <t>12</t>
    </r>
    <r>
      <rPr>
        <sz val="11"/>
        <color theme="1"/>
        <rFont val="Calibri Light"/>
        <family val="2"/>
        <scheme val="major"/>
      </rPr>
      <t>(2), 275–292. http://doi.org/10.1007/s11625-016-0392-2</t>
    </r>
  </si>
  <si>
    <r>
      <t xml:space="preserve">GEA. (2012). </t>
    </r>
    <r>
      <rPr>
        <i/>
        <sz val="11"/>
        <color theme="1"/>
        <rFont val="Calibri Light"/>
        <family val="2"/>
        <scheme val="major"/>
      </rPr>
      <t>Global Energy Assessment: Toward a Sustainable Future</t>
    </r>
    <r>
      <rPr>
        <sz val="11"/>
        <color theme="1"/>
        <rFont val="Calibri Light"/>
        <family val="2"/>
        <scheme val="major"/>
      </rPr>
      <t>. Cambridge University Press. http://doi.org/10.1017/CBO9780511793677</t>
    </r>
  </si>
  <si>
    <r>
      <t xml:space="preserve">Gill, A. B. (2005). Offshore renewable energy: Ecological implications of generating electricity in the coastal zone. </t>
    </r>
    <r>
      <rPr>
        <i/>
        <sz val="11"/>
        <color theme="1"/>
        <rFont val="Calibri Light"/>
        <family val="2"/>
        <scheme val="major"/>
      </rPr>
      <t>Journal of Applied Ecology</t>
    </r>
    <r>
      <rPr>
        <sz val="11"/>
        <color theme="1"/>
        <rFont val="Calibri Light"/>
        <family val="2"/>
        <scheme val="major"/>
      </rPr>
      <t xml:space="preserve">, </t>
    </r>
    <r>
      <rPr>
        <i/>
        <sz val="11"/>
        <color theme="1"/>
        <rFont val="Calibri Light"/>
        <family val="2"/>
        <scheme val="major"/>
      </rPr>
      <t>42</t>
    </r>
    <r>
      <rPr>
        <sz val="11"/>
        <color theme="1"/>
        <rFont val="Calibri Light"/>
        <family val="2"/>
        <scheme val="major"/>
      </rPr>
      <t>(4), 605–615. http://doi.org/10.1111/j.1365-2664.2005.01060.x</t>
    </r>
  </si>
  <si>
    <r>
      <t xml:space="preserve">Gohin, A. (2008). Impacts of the European biofuel policy on the farm sector: A general equilibrium assessment. </t>
    </r>
    <r>
      <rPr>
        <i/>
        <sz val="11"/>
        <color theme="1"/>
        <rFont val="Calibri Light"/>
        <family val="2"/>
        <scheme val="major"/>
      </rPr>
      <t>Review of Agricultural Economics</t>
    </r>
    <r>
      <rPr>
        <sz val="11"/>
        <color theme="1"/>
        <rFont val="Calibri Light"/>
        <family val="2"/>
        <scheme val="major"/>
      </rPr>
      <t xml:space="preserve">, </t>
    </r>
    <r>
      <rPr>
        <i/>
        <sz val="11"/>
        <color theme="1"/>
        <rFont val="Calibri Light"/>
        <family val="2"/>
        <scheme val="major"/>
      </rPr>
      <t>30</t>
    </r>
    <r>
      <rPr>
        <sz val="11"/>
        <color theme="1"/>
        <rFont val="Calibri Light"/>
        <family val="2"/>
        <scheme val="major"/>
      </rPr>
      <t>(4), 623–641. http://doi.org/10.1111/j.1467-9353.2008.00437.x</t>
    </r>
  </si>
  <si>
    <r>
      <t xml:space="preserve">Greening, L. A., Greene, D. L., &amp; Difiglio, C. (2000). Energy Efficiency and Consumption{\textemdash}the Rebound Effect{\textemdash}a Survey. </t>
    </r>
    <r>
      <rPr>
        <i/>
        <sz val="11"/>
        <color theme="1"/>
        <rFont val="Calibri Light"/>
        <family val="2"/>
        <scheme val="major"/>
      </rPr>
      <t>Energy Policy</t>
    </r>
    <r>
      <rPr>
        <sz val="11"/>
        <color theme="1"/>
        <rFont val="Calibri Light"/>
        <family val="2"/>
        <scheme val="major"/>
      </rPr>
      <t xml:space="preserve">, </t>
    </r>
    <r>
      <rPr>
        <i/>
        <sz val="11"/>
        <color theme="1"/>
        <rFont val="Calibri Light"/>
        <family val="2"/>
        <scheme val="major"/>
      </rPr>
      <t>28</t>
    </r>
    <r>
      <rPr>
        <sz val="11"/>
        <color theme="1"/>
        <rFont val="Calibri Light"/>
        <family val="2"/>
        <scheme val="major"/>
      </rPr>
      <t>(6–7), 389–401. http://doi.org/10.1016/s0301-4215(00)00021-5</t>
    </r>
  </si>
  <si>
    <r>
      <t xml:space="preserve">Guivarch, C., &amp; Monjon, S. (2015). Identifying the main uncertainty drivers of energy security in a low-carbon world: The case of Europe. </t>
    </r>
    <r>
      <rPr>
        <i/>
        <sz val="11"/>
        <color theme="1"/>
        <rFont val="Calibri Light"/>
        <family val="2"/>
        <scheme val="major"/>
      </rPr>
      <t>Energy Economics</t>
    </r>
    <r>
      <rPr>
        <sz val="11"/>
        <color theme="1"/>
        <rFont val="Calibri Light"/>
        <family val="2"/>
        <scheme val="major"/>
      </rPr>
      <t>. http://doi.org/10.1016/j.eneco.2016.04.007</t>
    </r>
  </si>
  <si>
    <r>
      <t xml:space="preserve">Haines, A., Smith, K. R., Anderson, D., Epstein, P. R., McMichael, A. J., Roberts, I., … Woods, J. (2007). Policies for accelerating access to clean energy, improving health, advancing development, and mitigating climate change. </t>
    </r>
    <r>
      <rPr>
        <i/>
        <sz val="11"/>
        <color theme="1"/>
        <rFont val="Calibri Light"/>
        <family val="2"/>
        <scheme val="major"/>
      </rPr>
      <t>Lancet</t>
    </r>
    <r>
      <rPr>
        <sz val="11"/>
        <color theme="1"/>
        <rFont val="Calibri Light"/>
        <family val="2"/>
        <scheme val="major"/>
      </rPr>
      <t xml:space="preserve">, </t>
    </r>
    <r>
      <rPr>
        <i/>
        <sz val="11"/>
        <color theme="1"/>
        <rFont val="Calibri Light"/>
        <family val="2"/>
        <scheme val="major"/>
      </rPr>
      <t>370</t>
    </r>
    <r>
      <rPr>
        <sz val="11"/>
        <color theme="1"/>
        <rFont val="Calibri Light"/>
        <family val="2"/>
        <scheme val="major"/>
      </rPr>
      <t>(9594), 1264–1281. http://doi.org/10.1016/S0140-6736(07)61257-4</t>
    </r>
  </si>
  <si>
    <r>
      <t xml:space="preserve">Harris, G., Heptonstall, P., Gross, R., &amp; Handley, D. (2013). Cost estimates for nuclear power in the UK. </t>
    </r>
    <r>
      <rPr>
        <i/>
        <sz val="11"/>
        <color theme="1"/>
        <rFont val="Calibri Light"/>
        <family val="2"/>
        <scheme val="major"/>
      </rPr>
      <t>Energy Policy</t>
    </r>
    <r>
      <rPr>
        <sz val="11"/>
        <color theme="1"/>
        <rFont val="Calibri Light"/>
        <family val="2"/>
        <scheme val="major"/>
      </rPr>
      <t xml:space="preserve">, </t>
    </r>
    <r>
      <rPr>
        <i/>
        <sz val="11"/>
        <color theme="1"/>
        <rFont val="Calibri Light"/>
        <family val="2"/>
        <scheme val="major"/>
      </rPr>
      <t>62</t>
    </r>
    <r>
      <rPr>
        <sz val="11"/>
        <color theme="1"/>
        <rFont val="Calibri Light"/>
        <family val="2"/>
        <scheme val="major"/>
      </rPr>
      <t>, 431–442. http://doi.org/10.1016/j.enpol.2013.07.116</t>
    </r>
  </si>
  <si>
    <r>
      <t xml:space="preserve">Hasegawa, T., Fujimori, S., Shin, Y., Tanaka, A., Takahashi, K., &amp; Masui, T. (2015). Consequence of Climate Mitigation on the Risk of Hunger. </t>
    </r>
    <r>
      <rPr>
        <i/>
        <sz val="11"/>
        <color theme="1"/>
        <rFont val="Calibri Light"/>
        <family val="2"/>
        <scheme val="major"/>
      </rPr>
      <t>Environmental Science and Technology</t>
    </r>
    <r>
      <rPr>
        <sz val="11"/>
        <color theme="1"/>
        <rFont val="Calibri Light"/>
        <family val="2"/>
        <scheme val="major"/>
      </rPr>
      <t xml:space="preserve">, </t>
    </r>
    <r>
      <rPr>
        <i/>
        <sz val="11"/>
        <color theme="1"/>
        <rFont val="Calibri Light"/>
        <family val="2"/>
        <scheme val="major"/>
      </rPr>
      <t>49</t>
    </r>
    <r>
      <rPr>
        <sz val="11"/>
        <color theme="1"/>
        <rFont val="Calibri Light"/>
        <family val="2"/>
        <scheme val="major"/>
      </rPr>
      <t>(12), 7245–7253. http://doi.org/10.1021/es5051748</t>
    </r>
  </si>
  <si>
    <r>
      <t xml:space="preserve">Herring, H., &amp; Roy, R. (2007). Technological innovation, energy efficient design and the rebound effect. </t>
    </r>
    <r>
      <rPr>
        <i/>
        <sz val="11"/>
        <color theme="1"/>
        <rFont val="Calibri Light"/>
        <family val="2"/>
        <scheme val="major"/>
      </rPr>
      <t>Technovation</t>
    </r>
    <r>
      <rPr>
        <sz val="11"/>
        <color theme="1"/>
        <rFont val="Calibri Light"/>
        <family val="2"/>
        <scheme val="major"/>
      </rPr>
      <t xml:space="preserve">, </t>
    </r>
    <r>
      <rPr>
        <i/>
        <sz val="11"/>
        <color theme="1"/>
        <rFont val="Calibri Light"/>
        <family val="2"/>
        <scheme val="major"/>
      </rPr>
      <t>27</t>
    </r>
    <r>
      <rPr>
        <sz val="11"/>
        <color theme="1"/>
        <rFont val="Calibri Light"/>
        <family val="2"/>
        <scheme val="major"/>
      </rPr>
      <t>(4), 194–203. http://doi.org/10.1016/j.technovation.2006.11.004</t>
    </r>
  </si>
  <si>
    <r>
      <t xml:space="preserve">Hill, J., Nelson, E., Tilman, D., Polasky, S., &amp; Tiffany, D. (2006). Environmental, economic, and energetic costs and benefits of biodiesel and ethanol biofuels. </t>
    </r>
    <r>
      <rPr>
        <i/>
        <sz val="11"/>
        <color theme="1"/>
        <rFont val="Calibri Light"/>
        <family val="2"/>
        <scheme val="major"/>
      </rPr>
      <t>Proceedings of the National Academy of Sciences</t>
    </r>
    <r>
      <rPr>
        <sz val="11"/>
        <color theme="1"/>
        <rFont val="Calibri Light"/>
        <family val="2"/>
        <scheme val="major"/>
      </rPr>
      <t xml:space="preserve">, </t>
    </r>
    <r>
      <rPr>
        <i/>
        <sz val="11"/>
        <color theme="1"/>
        <rFont val="Calibri Light"/>
        <family val="2"/>
        <scheme val="major"/>
      </rPr>
      <t>103</t>
    </r>
    <r>
      <rPr>
        <sz val="11"/>
        <color theme="1"/>
        <rFont val="Calibri Light"/>
        <family val="2"/>
        <scheme val="major"/>
      </rPr>
      <t>(30), 11206–11210. http://doi.org/10.1073/pnas.0604600103</t>
    </r>
  </si>
  <si>
    <r>
      <t xml:space="preserve">Hirth, L., &amp; Ueckerdt, F. (2013). Redistribution effects of energy and climate policy: The electricity market. </t>
    </r>
    <r>
      <rPr>
        <i/>
        <sz val="11"/>
        <color theme="1"/>
        <rFont val="Calibri Light"/>
        <family val="2"/>
        <scheme val="major"/>
      </rPr>
      <t>Energy Policy</t>
    </r>
    <r>
      <rPr>
        <sz val="11"/>
        <color theme="1"/>
        <rFont val="Calibri Light"/>
        <family val="2"/>
        <scheme val="major"/>
      </rPr>
      <t xml:space="preserve">, </t>
    </r>
    <r>
      <rPr>
        <i/>
        <sz val="11"/>
        <color theme="1"/>
        <rFont val="Calibri Light"/>
        <family val="2"/>
        <scheme val="major"/>
      </rPr>
      <t>62</t>
    </r>
    <r>
      <rPr>
        <sz val="11"/>
        <color theme="1"/>
        <rFont val="Calibri Light"/>
        <family val="2"/>
        <scheme val="major"/>
      </rPr>
      <t>, 934–947. http://doi.org/10.1016/j.enpol.2013.07.055</t>
    </r>
  </si>
  <si>
    <r>
      <t xml:space="preserve">ILO. (2010). </t>
    </r>
    <r>
      <rPr>
        <i/>
        <sz val="11"/>
        <color theme="1"/>
        <rFont val="Calibri Light"/>
        <family val="2"/>
        <scheme val="major"/>
      </rPr>
      <t>Climate change and labour : The need for a “ just transition ”</t>
    </r>
    <r>
      <rPr>
        <sz val="11"/>
        <color theme="1"/>
        <rFont val="Calibri Light"/>
        <family val="2"/>
        <scheme val="major"/>
      </rPr>
      <t xml:space="preserve"> (Vol. 2). Geneva: International Labour Organization (ILO).</t>
    </r>
  </si>
  <si>
    <r>
      <t xml:space="preserve">Inger, R., Attrill, M. J., Bearhop, S., Broderick, A. C., James Grecian, W., Hodgson, D. J., … Godley, B. J. (2009). Marine renewable energy: Potential benefits to biodiversity? An urgent call for research. </t>
    </r>
    <r>
      <rPr>
        <i/>
        <sz val="11"/>
        <color theme="1"/>
        <rFont val="Calibri Light"/>
        <family val="2"/>
        <scheme val="major"/>
      </rPr>
      <t>Journal of Applied Ecology</t>
    </r>
    <r>
      <rPr>
        <sz val="11"/>
        <color theme="1"/>
        <rFont val="Calibri Light"/>
        <family val="2"/>
        <scheme val="major"/>
      </rPr>
      <t xml:space="preserve">, </t>
    </r>
    <r>
      <rPr>
        <i/>
        <sz val="11"/>
        <color theme="1"/>
        <rFont val="Calibri Light"/>
        <family val="2"/>
        <scheme val="major"/>
      </rPr>
      <t>46</t>
    </r>
    <r>
      <rPr>
        <sz val="11"/>
        <color theme="1"/>
        <rFont val="Calibri Light"/>
        <family val="2"/>
        <scheme val="major"/>
      </rPr>
      <t>(6), 1145–1153. http://doi.org/10.1111/j.1365-2664.2009.01697.x</t>
    </r>
  </si>
  <si>
    <r>
      <t xml:space="preserve">International Energy Agency. (2010). Combined Heat and Power. </t>
    </r>
    <r>
      <rPr>
        <i/>
        <sz val="11"/>
        <color theme="1"/>
        <rFont val="Calibri Light"/>
        <family val="2"/>
        <scheme val="major"/>
      </rPr>
      <t>Energy Technolgy Systems Analysis Programme</t>
    </r>
    <r>
      <rPr>
        <sz val="11"/>
        <color theme="1"/>
        <rFont val="Calibri Light"/>
        <family val="2"/>
        <scheme val="major"/>
      </rPr>
      <t>, (Technology Brief E04), 2010. Retrieved from https://iea-etsap.org/E-TechDS/PDF/E04-CHP-GS-gct_ADfinal.pdf</t>
    </r>
  </si>
  <si>
    <r>
      <t xml:space="preserve">International Energy Agency. (2016). </t>
    </r>
    <r>
      <rPr>
        <i/>
        <sz val="11"/>
        <color theme="1"/>
        <rFont val="Calibri Light"/>
        <family val="2"/>
        <scheme val="major"/>
      </rPr>
      <t>Energy and Air Pollution</t>
    </r>
    <r>
      <rPr>
        <sz val="11"/>
        <color theme="1"/>
        <rFont val="Calibri Light"/>
        <family val="2"/>
        <scheme val="major"/>
      </rPr>
      <t xml:space="preserve">. </t>
    </r>
    <r>
      <rPr>
        <i/>
        <sz val="11"/>
        <color theme="1"/>
        <rFont val="Calibri Light"/>
        <family val="2"/>
        <scheme val="major"/>
      </rPr>
      <t>World Energy Outlook - Special Report</t>
    </r>
    <r>
      <rPr>
        <sz val="11"/>
        <color theme="1"/>
        <rFont val="Calibri Light"/>
        <family val="2"/>
        <scheme val="major"/>
      </rPr>
      <t>. http://doi.org/10.1021/ac00256a010</t>
    </r>
  </si>
  <si>
    <r>
      <t xml:space="preserve">IPCC. (2014). </t>
    </r>
    <r>
      <rPr>
        <i/>
        <sz val="11"/>
        <color theme="1"/>
        <rFont val="Calibri Light"/>
        <family val="2"/>
        <scheme val="major"/>
      </rPr>
      <t>Climate Change 2014: Mitigation of Climate Change</t>
    </r>
    <r>
      <rPr>
        <sz val="11"/>
        <color theme="1"/>
        <rFont val="Calibri Light"/>
        <family val="2"/>
        <scheme val="major"/>
      </rPr>
      <t xml:space="preserve">. </t>
    </r>
    <r>
      <rPr>
        <i/>
        <sz val="11"/>
        <color theme="1"/>
        <rFont val="Calibri Light"/>
        <family val="2"/>
        <scheme val="major"/>
      </rPr>
      <t>Climate Change 2014: Mitigation of Climate Change. Contribution of Working Group III to the Fifth Assessment Report of the Intergovernmental Panel on Climate Change [Edenhofer, O., R. Pichs-Madruga, Y. Sokona, E. Farahani, S. Kadner, K. Seyboth, A. Adler,</t>
    </r>
    <r>
      <rPr>
        <sz val="11"/>
        <color theme="1"/>
        <rFont val="Calibri Light"/>
        <family val="2"/>
        <scheme val="major"/>
      </rPr>
      <t>. Cambridge University Press, Cambridge, United Kingdom and New York, NY, USA. http://doi.org/10.1017/CBO9781107415416</t>
    </r>
  </si>
  <si>
    <r>
      <t xml:space="preserve">Johnson, N., Krey, V., McCollum, D. L., Rao, S., Riahi, K., &amp; Rogelj, J. (2015). Stranded on a low-carbon planet: Implications of climate policy for the phase-out of coal-based power plants. </t>
    </r>
    <r>
      <rPr>
        <i/>
        <sz val="11"/>
        <color theme="1"/>
        <rFont val="Calibri Light"/>
        <family val="2"/>
        <scheme val="major"/>
      </rPr>
      <t>Technological Forecasting and Social Change</t>
    </r>
    <r>
      <rPr>
        <sz val="11"/>
        <color theme="1"/>
        <rFont val="Calibri Light"/>
        <family val="2"/>
        <scheme val="major"/>
      </rPr>
      <t xml:space="preserve">, </t>
    </r>
    <r>
      <rPr>
        <i/>
        <sz val="11"/>
        <color theme="1"/>
        <rFont val="Calibri Light"/>
        <family val="2"/>
        <scheme val="major"/>
      </rPr>
      <t>90</t>
    </r>
    <r>
      <rPr>
        <sz val="11"/>
        <color theme="1"/>
        <rFont val="Calibri Light"/>
        <family val="2"/>
        <scheme val="major"/>
      </rPr>
      <t>(PA), 89–102. http://doi.org/10.1016/j.techfore.2014.02.028</t>
    </r>
  </si>
  <si>
    <r>
      <t xml:space="preserve">Kelly-Richards, S., Silber-Coats, N., Crootof, A., Tecklin, D., &amp; Bauer, C. (2017). Governing the transition to renewable energy: A review of impacts and policy issues in the small hydropower boom. </t>
    </r>
    <r>
      <rPr>
        <i/>
        <sz val="11"/>
        <color theme="1"/>
        <rFont val="Calibri Light"/>
        <family val="2"/>
        <scheme val="major"/>
      </rPr>
      <t>Energy Policy</t>
    </r>
    <r>
      <rPr>
        <sz val="11"/>
        <color theme="1"/>
        <rFont val="Calibri Light"/>
        <family val="2"/>
        <scheme val="major"/>
      </rPr>
      <t xml:space="preserve">, </t>
    </r>
    <r>
      <rPr>
        <i/>
        <sz val="11"/>
        <color theme="1"/>
        <rFont val="Calibri Light"/>
        <family val="2"/>
        <scheme val="major"/>
      </rPr>
      <t>101</t>
    </r>
    <r>
      <rPr>
        <sz val="11"/>
        <color theme="1"/>
        <rFont val="Calibri Light"/>
        <family val="2"/>
        <scheme val="major"/>
      </rPr>
      <t>(May 2016), 251–264. http://doi.org/10.1016/j.enpol.2016.11.035</t>
    </r>
  </si>
  <si>
    <r>
      <t xml:space="preserve">Kerr, N., Gouldson, A., Barrett, J., Creutzig, F., Baiocchi, G., Bierkandt, R., … Tol, R. S. J. (2016). Smart Power Systems and Renewable Energy System Integration. </t>
    </r>
    <r>
      <rPr>
        <i/>
        <sz val="11"/>
        <color theme="1"/>
        <rFont val="Calibri Light"/>
        <family val="2"/>
        <scheme val="major"/>
      </rPr>
      <t>Energy Policy</t>
    </r>
    <r>
      <rPr>
        <sz val="11"/>
        <color theme="1"/>
        <rFont val="Calibri Light"/>
        <family val="2"/>
        <scheme val="major"/>
      </rPr>
      <t xml:space="preserve">, </t>
    </r>
    <r>
      <rPr>
        <i/>
        <sz val="11"/>
        <color theme="1"/>
        <rFont val="Calibri Light"/>
        <family val="2"/>
        <scheme val="major"/>
      </rPr>
      <t>3</t>
    </r>
    <r>
      <rPr>
        <sz val="11"/>
        <color theme="1"/>
        <rFont val="Calibri Light"/>
        <family val="2"/>
        <scheme val="major"/>
      </rPr>
      <t>(4), 1–12. http://doi.org/10.1017/CBO9781107415324.004</t>
    </r>
  </si>
  <si>
    <r>
      <t xml:space="preserve">Kok, M., Metz, B., Verhagen, J., &amp; Van Rooijen, S. (2008). Integrating development and climate policies: national and international benefits. </t>
    </r>
    <r>
      <rPr>
        <i/>
        <sz val="11"/>
        <color theme="1"/>
        <rFont val="Calibri Light"/>
        <family val="2"/>
        <scheme val="major"/>
      </rPr>
      <t>Climate Policy</t>
    </r>
    <r>
      <rPr>
        <sz val="11"/>
        <color theme="1"/>
        <rFont val="Calibri Light"/>
        <family val="2"/>
        <scheme val="major"/>
      </rPr>
      <t xml:space="preserve">, </t>
    </r>
    <r>
      <rPr>
        <i/>
        <sz val="11"/>
        <color theme="1"/>
        <rFont val="Calibri Light"/>
        <family val="2"/>
        <scheme val="major"/>
      </rPr>
      <t>8</t>
    </r>
    <r>
      <rPr>
        <sz val="11"/>
        <color theme="1"/>
        <rFont val="Calibri Light"/>
        <family val="2"/>
        <scheme val="major"/>
      </rPr>
      <t>(January 2013), 103–118. http://doi.org/10.3763/cpol.2007.0436</t>
    </r>
  </si>
  <si>
    <r>
      <t xml:space="preserve">Kristmannsdóttir, H., &amp; Ármannsson, H. (2003). Environmental aspects of geothermal energy utilization. </t>
    </r>
    <r>
      <rPr>
        <i/>
        <sz val="11"/>
        <color theme="1"/>
        <rFont val="Calibri Light"/>
        <family val="2"/>
        <scheme val="major"/>
      </rPr>
      <t>Geothermics</t>
    </r>
    <r>
      <rPr>
        <sz val="11"/>
        <color theme="1"/>
        <rFont val="Calibri Light"/>
        <family val="2"/>
        <scheme val="major"/>
      </rPr>
      <t xml:space="preserve">, </t>
    </r>
    <r>
      <rPr>
        <i/>
        <sz val="11"/>
        <color theme="1"/>
        <rFont val="Calibri Light"/>
        <family val="2"/>
        <scheme val="major"/>
      </rPr>
      <t>32</t>
    </r>
    <r>
      <rPr>
        <sz val="11"/>
        <color theme="1"/>
        <rFont val="Calibri Light"/>
        <family val="2"/>
        <scheme val="major"/>
      </rPr>
      <t>(4–6), 451–461. http://doi.org/10.1016/S0375-6505(03)00052-X</t>
    </r>
  </si>
  <si>
    <r>
      <t xml:space="preserve">Lederer, M., Wallbott, L., &amp; Bauer, S. (2018). Tracing Sustainability Transformations and Drivers of Green Economy Approaches in the Global South. </t>
    </r>
    <r>
      <rPr>
        <i/>
        <sz val="11"/>
        <color theme="1"/>
        <rFont val="Calibri Light"/>
        <family val="2"/>
        <scheme val="major"/>
      </rPr>
      <t>Journal of Environment and Development</t>
    </r>
    <r>
      <rPr>
        <sz val="11"/>
        <color theme="1"/>
        <rFont val="Calibri Light"/>
        <family val="2"/>
        <scheme val="major"/>
      </rPr>
      <t xml:space="preserve">, </t>
    </r>
    <r>
      <rPr>
        <i/>
        <sz val="11"/>
        <color theme="1"/>
        <rFont val="Calibri Light"/>
        <family val="2"/>
        <scheme val="major"/>
      </rPr>
      <t>27</t>
    </r>
    <r>
      <rPr>
        <sz val="11"/>
        <color theme="1"/>
        <rFont val="Calibri Light"/>
        <family val="2"/>
        <scheme val="major"/>
      </rPr>
      <t>(1), 3–25. http://doi.org/10.1177/1070496517747661</t>
    </r>
  </si>
  <si>
    <r>
      <t xml:space="preserve">Lefevre-Marton, N., &amp; Blyth, W. (2005). Energy Security and Climate Change Policy Interactions-An Assessment Framework. </t>
    </r>
    <r>
      <rPr>
        <i/>
        <sz val="11"/>
        <color theme="1"/>
        <rFont val="Calibri Light"/>
        <family val="2"/>
        <scheme val="major"/>
      </rPr>
      <t>Oil, Gas &amp; Energy Law Journal (OGEL)</t>
    </r>
    <r>
      <rPr>
        <sz val="11"/>
        <color theme="1"/>
        <rFont val="Calibri Light"/>
        <family val="2"/>
        <scheme val="major"/>
      </rPr>
      <t xml:space="preserve">, </t>
    </r>
    <r>
      <rPr>
        <i/>
        <sz val="11"/>
        <color theme="1"/>
        <rFont val="Calibri Light"/>
        <family val="2"/>
        <scheme val="major"/>
      </rPr>
      <t>3</t>
    </r>
    <r>
      <rPr>
        <sz val="11"/>
        <color theme="1"/>
        <rFont val="Calibri Light"/>
        <family val="2"/>
        <scheme val="major"/>
      </rPr>
      <t>(1). http://doi.org/10.1111/j.1745-6584.2009.00625_2.x</t>
    </r>
  </si>
  <si>
    <r>
      <t xml:space="preserve">Lotze-Campen, H., von Lampe, M., Kyle, P., Fujimori, S., Havlik, P., van Meijl, H., … Wise, M. (2014). Impacts of increased bioenergy demand on global food markets: An AgMIP economic model intercomparison. </t>
    </r>
    <r>
      <rPr>
        <i/>
        <sz val="11"/>
        <color theme="1"/>
        <rFont val="Calibri Light"/>
        <family val="2"/>
        <scheme val="major"/>
      </rPr>
      <t>Agricultural Economics (United Kingdom)</t>
    </r>
    <r>
      <rPr>
        <sz val="11"/>
        <color theme="1"/>
        <rFont val="Calibri Light"/>
        <family val="2"/>
        <scheme val="major"/>
      </rPr>
      <t xml:space="preserve">, </t>
    </r>
    <r>
      <rPr>
        <i/>
        <sz val="11"/>
        <color theme="1"/>
        <rFont val="Calibri Light"/>
        <family val="2"/>
        <scheme val="major"/>
      </rPr>
      <t>45</t>
    </r>
    <r>
      <rPr>
        <sz val="11"/>
        <color theme="1"/>
        <rFont val="Calibri Light"/>
        <family val="2"/>
        <scheme val="major"/>
      </rPr>
      <t>(1), 103–116. http://doi.org/10.1111/agec.12092</t>
    </r>
  </si>
  <si>
    <r>
      <t xml:space="preserve">Lundberg, L., Jonson, E., Lindgren, K., Bryngelsson, D., &amp; Verendel, V. (2015). A cobweb model of land-use competition between food and bioenergy crops. </t>
    </r>
    <r>
      <rPr>
        <i/>
        <sz val="11"/>
        <color theme="1"/>
        <rFont val="Calibri Light"/>
        <family val="2"/>
        <scheme val="major"/>
      </rPr>
      <t>Journal of Economic Dynamics and Control</t>
    </r>
    <r>
      <rPr>
        <sz val="11"/>
        <color theme="1"/>
        <rFont val="Calibri Light"/>
        <family val="2"/>
        <scheme val="major"/>
      </rPr>
      <t xml:space="preserve">, </t>
    </r>
    <r>
      <rPr>
        <i/>
        <sz val="11"/>
        <color theme="1"/>
        <rFont val="Calibri Light"/>
        <family val="2"/>
        <scheme val="major"/>
      </rPr>
      <t>53</t>
    </r>
    <r>
      <rPr>
        <sz val="11"/>
        <color theme="1"/>
        <rFont val="Calibri Light"/>
        <family val="2"/>
        <scheme val="major"/>
      </rPr>
      <t>, 1–14. http://doi.org/10.1016/j.jedc.2015.01.003</t>
    </r>
  </si>
  <si>
    <r>
      <t xml:space="preserve">Mari, C. (2014). The costs of generating electricity and the competitiveness of nuclear power. </t>
    </r>
    <r>
      <rPr>
        <i/>
        <sz val="11"/>
        <color theme="1"/>
        <rFont val="Calibri Light"/>
        <family val="2"/>
        <scheme val="major"/>
      </rPr>
      <t>Progress in Nuclear Energy</t>
    </r>
    <r>
      <rPr>
        <sz val="11"/>
        <color theme="1"/>
        <rFont val="Calibri Light"/>
        <family val="2"/>
        <scheme val="major"/>
      </rPr>
      <t xml:space="preserve">, </t>
    </r>
    <r>
      <rPr>
        <i/>
        <sz val="11"/>
        <color theme="1"/>
        <rFont val="Calibri Light"/>
        <family val="2"/>
        <scheme val="major"/>
      </rPr>
      <t>73</t>
    </r>
    <r>
      <rPr>
        <sz val="11"/>
        <color theme="1"/>
        <rFont val="Calibri Light"/>
        <family val="2"/>
        <scheme val="major"/>
      </rPr>
      <t>, 153–161. http://doi.org/10.1016/j.pnucene.2014.02.005</t>
    </r>
  </si>
  <si>
    <r>
      <t xml:space="preserve">Markandya, A., &amp; Wilkinson, P. (2007). Electricity generation and health. </t>
    </r>
    <r>
      <rPr>
        <i/>
        <sz val="11"/>
        <color theme="1"/>
        <rFont val="Calibri Light"/>
        <family val="2"/>
        <scheme val="major"/>
      </rPr>
      <t>Lancet</t>
    </r>
    <r>
      <rPr>
        <sz val="11"/>
        <color theme="1"/>
        <rFont val="Calibri Light"/>
        <family val="2"/>
        <scheme val="major"/>
      </rPr>
      <t xml:space="preserve">, </t>
    </r>
    <r>
      <rPr>
        <i/>
        <sz val="11"/>
        <color theme="1"/>
        <rFont val="Calibri Light"/>
        <family val="2"/>
        <scheme val="major"/>
      </rPr>
      <t>370</t>
    </r>
    <r>
      <rPr>
        <sz val="11"/>
        <color theme="1"/>
        <rFont val="Calibri Light"/>
        <family val="2"/>
        <scheme val="major"/>
      </rPr>
      <t>(9591), 979–990. http://doi.org/10.1016/S0140-6736(07)61253-7</t>
    </r>
  </si>
  <si>
    <r>
      <t xml:space="preserve">Mattauch, L., Creutzig, F., &amp; Edenhofer, O. (2015). Avoiding carbon lock-in: Policy options for advancing structural change. </t>
    </r>
    <r>
      <rPr>
        <i/>
        <sz val="11"/>
        <color theme="1"/>
        <rFont val="Calibri Light"/>
        <family val="2"/>
        <scheme val="major"/>
      </rPr>
      <t>Economic Modelling</t>
    </r>
    <r>
      <rPr>
        <sz val="11"/>
        <color theme="1"/>
        <rFont val="Calibri Light"/>
        <family val="2"/>
        <scheme val="major"/>
      </rPr>
      <t xml:space="preserve">, </t>
    </r>
    <r>
      <rPr>
        <i/>
        <sz val="11"/>
        <color theme="1"/>
        <rFont val="Calibri Light"/>
        <family val="2"/>
        <scheme val="major"/>
      </rPr>
      <t>50</t>
    </r>
    <r>
      <rPr>
        <sz val="11"/>
        <color theme="1"/>
        <rFont val="Calibri Light"/>
        <family val="2"/>
        <scheme val="major"/>
      </rPr>
      <t>, 49–63. http://doi.org/10.1016/j.econmod.2015.06.002</t>
    </r>
  </si>
  <si>
    <r>
      <t xml:space="preserve">McCollum, D., Bauer, N., Calvin, K., Kitous, A., &amp; Riahi, K. (2014). Fossil resource and energy security dynamics in conventional and carbon-constrained worlds. </t>
    </r>
    <r>
      <rPr>
        <i/>
        <sz val="11"/>
        <color theme="1"/>
        <rFont val="Calibri Light"/>
        <family val="2"/>
        <scheme val="major"/>
      </rPr>
      <t>Climatic Change</t>
    </r>
    <r>
      <rPr>
        <sz val="11"/>
        <color theme="1"/>
        <rFont val="Calibri Light"/>
        <family val="2"/>
        <scheme val="major"/>
      </rPr>
      <t xml:space="preserve">, </t>
    </r>
    <r>
      <rPr>
        <i/>
        <sz val="11"/>
        <color theme="1"/>
        <rFont val="Calibri Light"/>
        <family val="2"/>
        <scheme val="major"/>
      </rPr>
      <t>123</t>
    </r>
    <r>
      <rPr>
        <sz val="11"/>
        <color theme="1"/>
        <rFont val="Calibri Light"/>
        <family val="2"/>
        <scheme val="major"/>
      </rPr>
      <t>(3–4), 413–426. http://doi.org/10.1007/s10584-013-0939-5</t>
    </r>
  </si>
  <si>
    <r>
      <t xml:space="preserve">McCollum, D. L., Krey, V., Riahi, K., Kolp, P., Grubler, A., Makowski, M., &amp; Nakicenovic, N. (2013). Climate policies can help resolve energy security and air pollution challenges. </t>
    </r>
    <r>
      <rPr>
        <i/>
        <sz val="11"/>
        <color theme="1"/>
        <rFont val="Calibri Light"/>
        <family val="2"/>
        <scheme val="major"/>
      </rPr>
      <t>Climatic Change</t>
    </r>
    <r>
      <rPr>
        <sz val="11"/>
        <color theme="1"/>
        <rFont val="Calibri Light"/>
        <family val="2"/>
        <scheme val="major"/>
      </rPr>
      <t xml:space="preserve">, </t>
    </r>
    <r>
      <rPr>
        <i/>
        <sz val="11"/>
        <color theme="1"/>
        <rFont val="Calibri Light"/>
        <family val="2"/>
        <scheme val="major"/>
      </rPr>
      <t>119</t>
    </r>
    <r>
      <rPr>
        <sz val="11"/>
        <color theme="1"/>
        <rFont val="Calibri Light"/>
        <family val="2"/>
        <scheme val="major"/>
      </rPr>
      <t>(2), 479–494. http://doi.org/10.1007/s10584-013-0710-y</t>
    </r>
  </si>
  <si>
    <r>
      <t xml:space="preserve">Michler-Cieluch, T., Krause, G., &amp; Buck, B. H. (2009). Reflections on integrating operation and maintenance activities of offshore wind farms and mariculture. </t>
    </r>
    <r>
      <rPr>
        <i/>
        <sz val="11"/>
        <color theme="1"/>
        <rFont val="Calibri Light"/>
        <family val="2"/>
        <scheme val="major"/>
      </rPr>
      <t>Ocean and Coastal Management</t>
    </r>
    <r>
      <rPr>
        <sz val="11"/>
        <color theme="1"/>
        <rFont val="Calibri Light"/>
        <family val="2"/>
        <scheme val="major"/>
      </rPr>
      <t xml:space="preserve">, </t>
    </r>
    <r>
      <rPr>
        <i/>
        <sz val="11"/>
        <color theme="1"/>
        <rFont val="Calibri Light"/>
        <family val="2"/>
        <scheme val="major"/>
      </rPr>
      <t>52</t>
    </r>
    <r>
      <rPr>
        <sz val="11"/>
        <color theme="1"/>
        <rFont val="Calibri Light"/>
        <family val="2"/>
        <scheme val="major"/>
      </rPr>
      <t>(1), 57–68. http://doi.org/10.1016/j.ocecoaman.2008.09.008</t>
    </r>
  </si>
  <si>
    <r>
      <t xml:space="preserve">Moore, D., Dore, J., &amp; Gyawali, D. (2010). The World Commission on Dams + 10: Revisiting the large dam controversy. </t>
    </r>
    <r>
      <rPr>
        <i/>
        <sz val="11"/>
        <color theme="1"/>
        <rFont val="Calibri Light"/>
        <family val="2"/>
        <scheme val="major"/>
      </rPr>
      <t>Water Alternatives</t>
    </r>
    <r>
      <rPr>
        <sz val="11"/>
        <color theme="1"/>
        <rFont val="Calibri Light"/>
        <family val="2"/>
        <scheme val="major"/>
      </rPr>
      <t xml:space="preserve">, </t>
    </r>
    <r>
      <rPr>
        <i/>
        <sz val="11"/>
        <color theme="1"/>
        <rFont val="Calibri Light"/>
        <family val="2"/>
        <scheme val="major"/>
      </rPr>
      <t>3</t>
    </r>
    <r>
      <rPr>
        <sz val="11"/>
        <color theme="1"/>
        <rFont val="Calibri Light"/>
        <family val="2"/>
        <scheme val="major"/>
      </rPr>
      <t>(2), 3–13.</t>
    </r>
  </si>
  <si>
    <r>
      <t xml:space="preserve">Mouratiadou, I., Biewald, A., Pehl, M., Bonsch, M., Baumstark, L., Klein, D., … Kriegler, E. (2016). The impact of climate change mitigation on water demand for energy and food: An integrated analysis based on the Shared Socioeconomic Pathways. </t>
    </r>
    <r>
      <rPr>
        <i/>
        <sz val="11"/>
        <color theme="1"/>
        <rFont val="Calibri Light"/>
        <family val="2"/>
        <scheme val="major"/>
      </rPr>
      <t>Environmental Science and Policy</t>
    </r>
    <r>
      <rPr>
        <sz val="11"/>
        <color theme="1"/>
        <rFont val="Calibri Light"/>
        <family val="2"/>
        <scheme val="major"/>
      </rPr>
      <t xml:space="preserve">, </t>
    </r>
    <r>
      <rPr>
        <i/>
        <sz val="11"/>
        <color theme="1"/>
        <rFont val="Calibri Light"/>
        <family val="2"/>
        <scheme val="major"/>
      </rPr>
      <t>64</t>
    </r>
    <r>
      <rPr>
        <sz val="11"/>
        <color theme="1"/>
        <rFont val="Calibri Light"/>
        <family val="2"/>
        <scheme val="major"/>
      </rPr>
      <t>, 48–58. http://doi.org/10.1016/j.envsci.2016.06.007</t>
    </r>
  </si>
  <si>
    <r>
      <t xml:space="preserve">Neill, S. P., Jordan, J. R., &amp; Couch, S. J. (2012). Impact of tidal energy converter (TEC) arrays on the dynamics of headland sand banks. </t>
    </r>
    <r>
      <rPr>
        <i/>
        <sz val="11"/>
        <color theme="1"/>
        <rFont val="Calibri Light"/>
        <family val="2"/>
        <scheme val="major"/>
      </rPr>
      <t>Renewable Energy</t>
    </r>
    <r>
      <rPr>
        <sz val="11"/>
        <color theme="1"/>
        <rFont val="Calibri Light"/>
        <family val="2"/>
        <scheme val="major"/>
      </rPr>
      <t xml:space="preserve">, </t>
    </r>
    <r>
      <rPr>
        <i/>
        <sz val="11"/>
        <color theme="1"/>
        <rFont val="Calibri Light"/>
        <family val="2"/>
        <scheme val="major"/>
      </rPr>
      <t>37</t>
    </r>
    <r>
      <rPr>
        <sz val="11"/>
        <color theme="1"/>
        <rFont val="Calibri Light"/>
        <family val="2"/>
        <scheme val="major"/>
      </rPr>
      <t>(1), 387–397. http://doi.org/10.1016/j.renene.2011.07.003</t>
    </r>
  </si>
  <si>
    <r>
      <t xml:space="preserve">Oliveira, L., Messagie, M., Mertens, J., Laget, H., Coosemans, T., &amp; Van Mierlo, J. (2015). Environmental performance of electricity storage systems for grid applications, a life cycle approach. </t>
    </r>
    <r>
      <rPr>
        <i/>
        <sz val="11"/>
        <color theme="1"/>
        <rFont val="Calibri Light"/>
        <family val="2"/>
        <scheme val="major"/>
      </rPr>
      <t>Energy Conversion and Management</t>
    </r>
    <r>
      <rPr>
        <sz val="11"/>
        <color theme="1"/>
        <rFont val="Calibri Light"/>
        <family val="2"/>
        <scheme val="major"/>
      </rPr>
      <t xml:space="preserve">, </t>
    </r>
    <r>
      <rPr>
        <i/>
        <sz val="11"/>
        <color theme="1"/>
        <rFont val="Calibri Light"/>
        <family val="2"/>
        <scheme val="major"/>
      </rPr>
      <t>101</t>
    </r>
    <r>
      <rPr>
        <sz val="11"/>
        <color theme="1"/>
        <rFont val="Calibri Light"/>
        <family val="2"/>
        <scheme val="major"/>
      </rPr>
      <t>, 326–335. http://doi.org/10.1016/j.enconman.2015.05.063</t>
    </r>
  </si>
  <si>
    <r>
      <t xml:space="preserve">Ouyang, X., &amp; Lin, B. (2014). Levelized cost of electricity (LCOE) of renewable energies and required subsidies in China. </t>
    </r>
    <r>
      <rPr>
        <i/>
        <sz val="11"/>
        <color theme="1"/>
        <rFont val="Calibri Light"/>
        <family val="2"/>
        <scheme val="major"/>
      </rPr>
      <t>Energy Policy</t>
    </r>
    <r>
      <rPr>
        <sz val="11"/>
        <color theme="1"/>
        <rFont val="Calibri Light"/>
        <family val="2"/>
        <scheme val="major"/>
      </rPr>
      <t xml:space="preserve">, </t>
    </r>
    <r>
      <rPr>
        <i/>
        <sz val="11"/>
        <color theme="1"/>
        <rFont val="Calibri Light"/>
        <family val="2"/>
        <scheme val="major"/>
      </rPr>
      <t>70</t>
    </r>
    <r>
      <rPr>
        <sz val="11"/>
        <color theme="1"/>
        <rFont val="Calibri Light"/>
        <family val="2"/>
        <scheme val="major"/>
      </rPr>
      <t>, 64–73. http://doi.org/10.1016/j.enpol.2014.03.030</t>
    </r>
  </si>
  <si>
    <r>
      <t xml:space="preserve">Palit, D., &amp; Chaurey, A. (2011). Energy for Sustainable Development Off-grid rural electrification experiences from South Asia : Status and best practices. </t>
    </r>
    <r>
      <rPr>
        <i/>
        <sz val="11"/>
        <color theme="1"/>
        <rFont val="Calibri Light"/>
        <family val="2"/>
        <scheme val="major"/>
      </rPr>
      <t>Energy for Sustainable Development</t>
    </r>
    <r>
      <rPr>
        <sz val="11"/>
        <color theme="1"/>
        <rFont val="Calibri Light"/>
        <family val="2"/>
        <scheme val="major"/>
      </rPr>
      <t xml:space="preserve">, </t>
    </r>
    <r>
      <rPr>
        <i/>
        <sz val="11"/>
        <color theme="1"/>
        <rFont val="Calibri Light"/>
        <family val="2"/>
        <scheme val="major"/>
      </rPr>
      <t>15</t>
    </r>
    <r>
      <rPr>
        <sz val="11"/>
        <color theme="1"/>
        <rFont val="Calibri Light"/>
        <family val="2"/>
        <scheme val="major"/>
      </rPr>
      <t>(3), 266–276. http://doi.org/10.1016/j.esd.2011.07.004</t>
    </r>
  </si>
  <si>
    <r>
      <t xml:space="preserve">Pirrone, N., Cinnirella, S., Feng, X., Finkelman, R. B., Friedli, H. R., Leaner, J., … Telmer, K. (2010). Global mercury emissions to the atmosphere from anthropogenic and natural sources. </t>
    </r>
    <r>
      <rPr>
        <i/>
        <sz val="11"/>
        <color theme="1"/>
        <rFont val="Calibri Light"/>
        <family val="2"/>
        <scheme val="major"/>
      </rPr>
      <t>Atmospheric Chemistry and Physics</t>
    </r>
    <r>
      <rPr>
        <sz val="11"/>
        <color theme="1"/>
        <rFont val="Calibri Light"/>
        <family val="2"/>
        <scheme val="major"/>
      </rPr>
      <t xml:space="preserve">, </t>
    </r>
    <r>
      <rPr>
        <i/>
        <sz val="11"/>
        <color theme="1"/>
        <rFont val="Calibri Light"/>
        <family val="2"/>
        <scheme val="major"/>
      </rPr>
      <t>10</t>
    </r>
    <r>
      <rPr>
        <sz val="11"/>
        <color theme="1"/>
        <rFont val="Calibri Light"/>
        <family val="2"/>
        <scheme val="major"/>
      </rPr>
      <t>(13), 5951–5964. http://doi.org/10.5194/acp-10-5951-2010</t>
    </r>
  </si>
  <si>
    <r>
      <t xml:space="preserve">Premalatha, M., Tabassum-Abbasi, Abbasi, T., &amp; Abbasi, S. A. (2014). A critical view on the eco-friendliness of small hydroelectric installations. </t>
    </r>
    <r>
      <rPr>
        <i/>
        <sz val="11"/>
        <color theme="1"/>
        <rFont val="Calibri Light"/>
        <family val="2"/>
        <scheme val="major"/>
      </rPr>
      <t>Science of the Total Environment</t>
    </r>
    <r>
      <rPr>
        <sz val="11"/>
        <color theme="1"/>
        <rFont val="Calibri Light"/>
        <family val="2"/>
        <scheme val="major"/>
      </rPr>
      <t xml:space="preserve">, </t>
    </r>
    <r>
      <rPr>
        <i/>
        <sz val="11"/>
        <color theme="1"/>
        <rFont val="Calibri Light"/>
        <family val="2"/>
        <scheme val="major"/>
      </rPr>
      <t>481</t>
    </r>
    <r>
      <rPr>
        <sz val="11"/>
        <color theme="1"/>
        <rFont val="Calibri Light"/>
        <family val="2"/>
        <scheme val="major"/>
      </rPr>
      <t>(1), 638–643. http://doi.org/10.1016/j.scitotenv.2013.11.047</t>
    </r>
  </si>
  <si>
    <r>
      <t xml:space="preserve">Quoc Hung, D., Rakibuzzaman Shah, M. ., &amp; Mithulananthan, N. (2016). Smart Power Systems and Renewable Energy System Integration. In D. Jyaweera (Ed.), </t>
    </r>
    <r>
      <rPr>
        <i/>
        <sz val="11"/>
        <color theme="1"/>
        <rFont val="Calibri Light"/>
        <family val="2"/>
        <scheme val="major"/>
      </rPr>
      <t>Smart power systems and renewable energy integration</t>
    </r>
    <r>
      <rPr>
        <sz val="11"/>
        <color theme="1"/>
        <rFont val="Calibri Light"/>
        <family val="2"/>
        <scheme val="major"/>
      </rPr>
      <t xml:space="preserve"> (Vol. 57, pp. 75–97). Springer. http://doi.org/10.1007/978-3-319-30427-4</t>
    </r>
  </si>
  <si>
    <r>
      <t xml:space="preserve">Raptis, C. E., Van Vliet, M. T. H., &amp; Pfister, S. (2016). Global thermal pollution of rivers from thermoelectric power plants. </t>
    </r>
    <r>
      <rPr>
        <i/>
        <sz val="11"/>
        <color theme="1"/>
        <rFont val="Calibri Light"/>
        <family val="2"/>
        <scheme val="major"/>
      </rPr>
      <t>Environmental Research Letters</t>
    </r>
    <r>
      <rPr>
        <sz val="11"/>
        <color theme="1"/>
        <rFont val="Calibri Light"/>
        <family val="2"/>
        <scheme val="major"/>
      </rPr>
      <t xml:space="preserve">, </t>
    </r>
    <r>
      <rPr>
        <i/>
        <sz val="11"/>
        <color theme="1"/>
        <rFont val="Calibri Light"/>
        <family val="2"/>
        <scheme val="major"/>
      </rPr>
      <t>11</t>
    </r>
    <r>
      <rPr>
        <sz val="11"/>
        <color theme="1"/>
        <rFont val="Calibri Light"/>
        <family val="2"/>
        <scheme val="major"/>
      </rPr>
      <t>(10). http://doi.org/10.1088/1748-9326/11/10/104011</t>
    </r>
  </si>
  <si>
    <r>
      <t xml:space="preserve">REN21. (2016). </t>
    </r>
    <r>
      <rPr>
        <i/>
        <sz val="11"/>
        <color theme="1"/>
        <rFont val="Calibri Light"/>
        <family val="2"/>
        <scheme val="major"/>
      </rPr>
      <t>Renewables 2016 Global Status Report</t>
    </r>
    <r>
      <rPr>
        <sz val="11"/>
        <color theme="1"/>
        <rFont val="Calibri Light"/>
        <family val="2"/>
        <scheme val="major"/>
      </rPr>
      <t xml:space="preserve">. </t>
    </r>
    <r>
      <rPr>
        <i/>
        <sz val="11"/>
        <color theme="1"/>
        <rFont val="Calibri Light"/>
        <family val="2"/>
        <scheme val="major"/>
      </rPr>
      <t>Global Status Report</t>
    </r>
    <r>
      <rPr>
        <sz val="11"/>
        <color theme="1"/>
        <rFont val="Calibri Light"/>
        <family val="2"/>
        <scheme val="major"/>
      </rPr>
      <t>. Paris, France: REN21. http://doi.org/ISBN 978-3-9818107-0-7</t>
    </r>
  </si>
  <si>
    <r>
      <t xml:space="preserve">Roberts, J. J., Wood, R. A., &amp; Haszeldine, R. S. (2011). Assessing the health risks of natural CO2 seeps in Italy. </t>
    </r>
    <r>
      <rPr>
        <i/>
        <sz val="11"/>
        <color theme="1"/>
        <rFont val="Calibri Light"/>
        <family val="2"/>
        <scheme val="major"/>
      </rPr>
      <t>Proceedings of the National Academy of Sciences</t>
    </r>
    <r>
      <rPr>
        <sz val="11"/>
        <color theme="1"/>
        <rFont val="Calibri Light"/>
        <family val="2"/>
        <scheme val="major"/>
      </rPr>
      <t xml:space="preserve">, </t>
    </r>
    <r>
      <rPr>
        <i/>
        <sz val="11"/>
        <color theme="1"/>
        <rFont val="Calibri Light"/>
        <family val="2"/>
        <scheme val="major"/>
      </rPr>
      <t>108</t>
    </r>
    <r>
      <rPr>
        <sz val="11"/>
        <color theme="1"/>
        <rFont val="Calibri Light"/>
        <family val="2"/>
        <scheme val="major"/>
      </rPr>
      <t>(40), 16545–16548. http://doi.org/10.1073/pnas.1018590108</t>
    </r>
  </si>
  <si>
    <r>
      <t xml:space="preserve">Rubin, E. S., Davison, J. E., &amp; Herzog, H. J. (2015). The cost of CO2capture and storage. </t>
    </r>
    <r>
      <rPr>
        <i/>
        <sz val="11"/>
        <color theme="1"/>
        <rFont val="Calibri Light"/>
        <family val="2"/>
        <scheme val="major"/>
      </rPr>
      <t>International Journal of Greenhouse Gas Control</t>
    </r>
    <r>
      <rPr>
        <sz val="11"/>
        <color theme="1"/>
        <rFont val="Calibri Light"/>
        <family val="2"/>
        <scheme val="major"/>
      </rPr>
      <t xml:space="preserve">, </t>
    </r>
    <r>
      <rPr>
        <i/>
        <sz val="11"/>
        <color theme="1"/>
        <rFont val="Calibri Light"/>
        <family val="2"/>
        <scheme val="major"/>
      </rPr>
      <t>40</t>
    </r>
    <r>
      <rPr>
        <sz val="11"/>
        <color theme="1"/>
        <rFont val="Calibri Light"/>
        <family val="2"/>
        <scheme val="major"/>
      </rPr>
      <t>, 378–400. http://doi.org/10.1016/j.ijggc.2015.05.018</t>
    </r>
  </si>
  <si>
    <r>
      <t xml:space="preserve">Rybach, L. (2003). Geothermal energy: Sustainability and the environment. </t>
    </r>
    <r>
      <rPr>
        <i/>
        <sz val="11"/>
        <color theme="1"/>
        <rFont val="Calibri Light"/>
        <family val="2"/>
        <scheme val="major"/>
      </rPr>
      <t>Geothermics</t>
    </r>
    <r>
      <rPr>
        <sz val="11"/>
        <color theme="1"/>
        <rFont val="Calibri Light"/>
        <family val="2"/>
        <scheme val="major"/>
      </rPr>
      <t xml:space="preserve">, </t>
    </r>
    <r>
      <rPr>
        <i/>
        <sz val="11"/>
        <color theme="1"/>
        <rFont val="Calibri Light"/>
        <family val="2"/>
        <scheme val="major"/>
      </rPr>
      <t>32</t>
    </r>
    <r>
      <rPr>
        <sz val="11"/>
        <color theme="1"/>
        <rFont val="Calibri Light"/>
        <family val="2"/>
        <scheme val="major"/>
      </rPr>
      <t>(4), 463–470. http://doi.org/10.1016/S0375-6505(03)00057-9</t>
    </r>
  </si>
  <si>
    <r>
      <t xml:space="preserve">Shortall, R., Davidsdottir, B., &amp; Axelsson, G. (2015). Geothermal energy for sustainable development: A review of sustainability impacts and assessment frameworks. </t>
    </r>
    <r>
      <rPr>
        <i/>
        <sz val="11"/>
        <color theme="1"/>
        <rFont val="Calibri Light"/>
        <family val="2"/>
        <scheme val="major"/>
      </rPr>
      <t>Renewable and Sustainable Energy Reviews</t>
    </r>
    <r>
      <rPr>
        <sz val="11"/>
        <color theme="1"/>
        <rFont val="Calibri Light"/>
        <family val="2"/>
        <scheme val="major"/>
      </rPr>
      <t xml:space="preserve">, </t>
    </r>
    <r>
      <rPr>
        <i/>
        <sz val="11"/>
        <color theme="1"/>
        <rFont val="Calibri Light"/>
        <family val="2"/>
        <scheme val="major"/>
      </rPr>
      <t>44</t>
    </r>
    <r>
      <rPr>
        <sz val="11"/>
        <color theme="1"/>
        <rFont val="Calibri Light"/>
        <family val="2"/>
        <scheme val="major"/>
      </rPr>
      <t>, 391–406. http://doi.org/10.1016/j.rser.2014.12.020</t>
    </r>
  </si>
  <si>
    <r>
      <t xml:space="preserve">Siirila, E. R., Navarre-Sitchler, A. K., Maxwell, R. M., &amp; McCray, J. E. (2012). A quantitative methodology to assess the risks to human health from CO2leakage into groundwater. </t>
    </r>
    <r>
      <rPr>
        <i/>
        <sz val="11"/>
        <color theme="1"/>
        <rFont val="Calibri Light"/>
        <family val="2"/>
        <scheme val="major"/>
      </rPr>
      <t>Advances in Water Resources</t>
    </r>
    <r>
      <rPr>
        <sz val="11"/>
        <color theme="1"/>
        <rFont val="Calibri Light"/>
        <family val="2"/>
        <scheme val="major"/>
      </rPr>
      <t xml:space="preserve">, </t>
    </r>
    <r>
      <rPr>
        <i/>
        <sz val="11"/>
        <color theme="1"/>
        <rFont val="Calibri Light"/>
        <family val="2"/>
        <scheme val="major"/>
      </rPr>
      <t>36</t>
    </r>
    <r>
      <rPr>
        <sz val="11"/>
        <color theme="1"/>
        <rFont val="Calibri Light"/>
        <family val="2"/>
        <scheme val="major"/>
      </rPr>
      <t>, 146–164. http://doi.org/10.1016/j.advwatres.2010.11.005</t>
    </r>
  </si>
  <si>
    <r>
      <t xml:space="preserve">Smith, P., Haberl, H., Popp, A., Erb, K. H., Lauk, C., Harper, R., … Rose, S. (2013). How much land-based greenhouse gas mitigation can be achieved without compromising food security and environmental goals? </t>
    </r>
    <r>
      <rPr>
        <i/>
        <sz val="11"/>
        <color theme="1"/>
        <rFont val="Calibri Light"/>
        <family val="2"/>
        <scheme val="major"/>
      </rPr>
      <t>Global Change Biology</t>
    </r>
    <r>
      <rPr>
        <sz val="11"/>
        <color theme="1"/>
        <rFont val="Calibri Light"/>
        <family val="2"/>
        <scheme val="major"/>
      </rPr>
      <t xml:space="preserve">, </t>
    </r>
    <r>
      <rPr>
        <i/>
        <sz val="11"/>
        <color theme="1"/>
        <rFont val="Calibri Light"/>
        <family val="2"/>
        <scheme val="major"/>
      </rPr>
      <t>19</t>
    </r>
    <r>
      <rPr>
        <sz val="11"/>
        <color theme="1"/>
        <rFont val="Calibri Light"/>
        <family val="2"/>
        <scheme val="major"/>
      </rPr>
      <t>(8), 2285–2302. http://doi.org/10.1111/gcb.12160</t>
    </r>
  </si>
  <si>
    <r>
      <t xml:space="preserve">Sorrell, S. (2007). </t>
    </r>
    <r>
      <rPr>
        <i/>
        <sz val="11"/>
        <color theme="1"/>
        <rFont val="Calibri Light"/>
        <family val="2"/>
        <scheme val="major"/>
      </rPr>
      <t>The Rebound Effect: an assessment of the evidence for economy-wide energy savings from improved energy efficiency</t>
    </r>
    <r>
      <rPr>
        <sz val="11"/>
        <color theme="1"/>
        <rFont val="Calibri Light"/>
        <family val="2"/>
        <scheme val="major"/>
      </rPr>
      <t xml:space="preserve">. </t>
    </r>
    <r>
      <rPr>
        <i/>
        <sz val="11"/>
        <color theme="1"/>
        <rFont val="Calibri Light"/>
        <family val="2"/>
        <scheme val="major"/>
      </rPr>
      <t>UK Energy Research Centre</t>
    </r>
    <r>
      <rPr>
        <sz val="11"/>
        <color theme="1"/>
        <rFont val="Calibri Light"/>
        <family val="2"/>
        <scheme val="major"/>
      </rPr>
      <t xml:space="preserve"> (Vol. 42). Retrieved from http://www.ncbi.nlm.nih.gov/pubmed/24690348</t>
    </r>
  </si>
  <si>
    <r>
      <t xml:space="preserve">Spang, E. S., Moomaw, W. R., Gallagher, K. S., Kirshen, P. H., &amp; Marks, D. H. (2014). The water consumption of energy production: An international comparison. </t>
    </r>
    <r>
      <rPr>
        <i/>
        <sz val="11"/>
        <color theme="1"/>
        <rFont val="Calibri Light"/>
        <family val="2"/>
        <scheme val="major"/>
      </rPr>
      <t>Environmental Research Letters</t>
    </r>
    <r>
      <rPr>
        <sz val="11"/>
        <color theme="1"/>
        <rFont val="Calibri Light"/>
        <family val="2"/>
        <scheme val="major"/>
      </rPr>
      <t xml:space="preserve">, </t>
    </r>
    <r>
      <rPr>
        <i/>
        <sz val="11"/>
        <color theme="1"/>
        <rFont val="Calibri Light"/>
        <family val="2"/>
        <scheme val="major"/>
      </rPr>
      <t>9</t>
    </r>
    <r>
      <rPr>
        <sz val="11"/>
        <color theme="1"/>
        <rFont val="Calibri Light"/>
        <family val="2"/>
        <scheme val="major"/>
      </rPr>
      <t>(10). http://doi.org/10.1088/1748-9326/9/10/105002</t>
    </r>
  </si>
  <si>
    <r>
      <t xml:space="preserve">Steinsvåg, K., Bråtveit, M., Moen, B., Austgulen, L. V.-T., Hollund, B. E., Haaland, I. M., … Kromhout, H. (2008). Expert assessment of exposure to carcinogens in Norway’s offshore petroleum industry. </t>
    </r>
    <r>
      <rPr>
        <i/>
        <sz val="11"/>
        <color theme="1"/>
        <rFont val="Calibri Light"/>
        <family val="2"/>
        <scheme val="major"/>
      </rPr>
      <t>Journal of Exposure Science and Environmental Epidemiology</t>
    </r>
    <r>
      <rPr>
        <sz val="11"/>
        <color theme="1"/>
        <rFont val="Calibri Light"/>
        <family val="2"/>
        <scheme val="major"/>
      </rPr>
      <t xml:space="preserve">, </t>
    </r>
    <r>
      <rPr>
        <i/>
        <sz val="11"/>
        <color theme="1"/>
        <rFont val="Calibri Light"/>
        <family val="2"/>
        <scheme val="major"/>
      </rPr>
      <t>18</t>
    </r>
    <r>
      <rPr>
        <sz val="11"/>
        <color theme="1"/>
        <rFont val="Calibri Light"/>
        <family val="2"/>
        <scheme val="major"/>
      </rPr>
      <t>(2), 175–182. http://doi.org/10.1038/sj.jes.7500578</t>
    </r>
  </si>
  <si>
    <r>
      <t xml:space="preserve">Sumner, S. A., &amp; Layde, P. M. (2009). Expansion of renewable energy industries and implications for occupational health. </t>
    </r>
    <r>
      <rPr>
        <i/>
        <sz val="11"/>
        <color theme="1"/>
        <rFont val="Calibri Light"/>
        <family val="2"/>
        <scheme val="major"/>
      </rPr>
      <t>JAMA - Journal of the American Medical Association</t>
    </r>
    <r>
      <rPr>
        <sz val="11"/>
        <color theme="1"/>
        <rFont val="Calibri Light"/>
        <family val="2"/>
        <scheme val="major"/>
      </rPr>
      <t xml:space="preserve">, </t>
    </r>
    <r>
      <rPr>
        <i/>
        <sz val="11"/>
        <color theme="1"/>
        <rFont val="Calibri Light"/>
        <family val="2"/>
        <scheme val="major"/>
      </rPr>
      <t>302</t>
    </r>
    <r>
      <rPr>
        <sz val="11"/>
        <color theme="1"/>
        <rFont val="Calibri Light"/>
        <family val="2"/>
        <scheme val="major"/>
      </rPr>
      <t>(7), 787–789. http://doi.org/10.1001/jama.2009.1214</t>
    </r>
  </si>
  <si>
    <r>
      <t xml:space="preserve">Sundberg, G., &amp; Henning, D. (2002). Investments in combined heat and power plants: Influence of fuel price on cost minimised operation. </t>
    </r>
    <r>
      <rPr>
        <i/>
        <sz val="11"/>
        <color theme="1"/>
        <rFont val="Calibri Light"/>
        <family val="2"/>
        <scheme val="major"/>
      </rPr>
      <t>Energy Conversion and Management</t>
    </r>
    <r>
      <rPr>
        <sz val="11"/>
        <color theme="1"/>
        <rFont val="Calibri Light"/>
        <family val="2"/>
        <scheme val="major"/>
      </rPr>
      <t xml:space="preserve">, </t>
    </r>
    <r>
      <rPr>
        <i/>
        <sz val="11"/>
        <color theme="1"/>
        <rFont val="Calibri Light"/>
        <family val="2"/>
        <scheme val="major"/>
      </rPr>
      <t>43</t>
    </r>
    <r>
      <rPr>
        <sz val="11"/>
        <color theme="1"/>
        <rFont val="Calibri Light"/>
        <family val="2"/>
        <scheme val="major"/>
      </rPr>
      <t>(5), 639–650. http://doi.org/10.1016/S0196-8904(01)00065-6</t>
    </r>
  </si>
  <si>
    <r>
      <t xml:space="preserve">Tirado Herrero, S., Ürge-Vorsatz, D., Arena, D., &amp; Telegdy, A. (2011). Co-benefits quantified: employment, energy security and fuel poverty implications of the large-scale, deep retrofitting of the Hungarian building stock. </t>
    </r>
    <r>
      <rPr>
        <i/>
        <sz val="11"/>
        <color theme="1"/>
        <rFont val="Calibri Light"/>
        <family val="2"/>
        <scheme val="major"/>
      </rPr>
      <t>ECEEE 2011 Summer Study</t>
    </r>
    <r>
      <rPr>
        <sz val="11"/>
        <color theme="1"/>
        <rFont val="Calibri Light"/>
        <family val="2"/>
        <scheme val="major"/>
      </rPr>
      <t>, 1213–1224. Retrieved from file:///C:/Users/abisello/Documents/EURAC/Formazione/Dottorato UniPD/Materiali/Co-benefits/Adri/5-250_Tirado_Herrero.pdf</t>
    </r>
  </si>
  <si>
    <r>
      <t xml:space="preserve">UKERC. (2014). </t>
    </r>
    <r>
      <rPr>
        <i/>
        <sz val="11"/>
        <color theme="1"/>
        <rFont val="Calibri Light"/>
        <family val="2"/>
        <scheme val="major"/>
      </rPr>
      <t>Low carbon jobs: The evidence for net job creation from policy support for energy efficiency and renewable energy</t>
    </r>
    <r>
      <rPr>
        <sz val="11"/>
        <color theme="1"/>
        <rFont val="Calibri Light"/>
        <family val="2"/>
        <scheme val="major"/>
      </rPr>
      <t>. United Kingdom.</t>
    </r>
  </si>
  <si>
    <r>
      <t xml:space="preserve">UNSCEAR. (2013). </t>
    </r>
    <r>
      <rPr>
        <i/>
        <sz val="11"/>
        <color theme="1"/>
        <rFont val="Calibri Light"/>
        <family val="2"/>
        <scheme val="major"/>
      </rPr>
      <t>Sources, effects and risks of ionizing radiation 2013</t>
    </r>
    <r>
      <rPr>
        <sz val="11"/>
        <color theme="1"/>
        <rFont val="Calibri Light"/>
        <family val="2"/>
        <scheme val="major"/>
      </rPr>
      <t xml:space="preserve"> (Vol. I).</t>
    </r>
  </si>
  <si>
    <r>
      <t xml:space="preserve">UNSCEAR. (2016). </t>
    </r>
    <r>
      <rPr>
        <i/>
        <sz val="11"/>
        <color theme="1"/>
        <rFont val="Calibri Light"/>
        <family val="2"/>
        <scheme val="major"/>
      </rPr>
      <t>Sources, effects and risks of ionizing radiation. Scientific Annexes</t>
    </r>
    <r>
      <rPr>
        <sz val="11"/>
        <color theme="1"/>
        <rFont val="Calibri Light"/>
        <family val="2"/>
        <scheme val="major"/>
      </rPr>
      <t>. Retrieved from http://www.unscear.org/docs/publications/2016/UNSCEAR_2016_Annex-B.pdf</t>
    </r>
  </si>
  <si>
    <r>
      <t xml:space="preserve">Vandepaer, L., Cloutier, J., &amp; Amor, B. (2017). Environmental impacts of Lithium Metal Polymer and Lithium-ion stationary batteries. </t>
    </r>
    <r>
      <rPr>
        <i/>
        <sz val="11"/>
        <color theme="1"/>
        <rFont val="Calibri Light"/>
        <family val="2"/>
        <scheme val="major"/>
      </rPr>
      <t>Renewable and Sustainable Energy Reviews</t>
    </r>
    <r>
      <rPr>
        <sz val="11"/>
        <color theme="1"/>
        <rFont val="Calibri Light"/>
        <family val="2"/>
        <scheme val="major"/>
      </rPr>
      <t xml:space="preserve">, </t>
    </r>
    <r>
      <rPr>
        <i/>
        <sz val="11"/>
        <color theme="1"/>
        <rFont val="Calibri Light"/>
        <family val="2"/>
        <scheme val="major"/>
      </rPr>
      <t>78</t>
    </r>
    <r>
      <rPr>
        <sz val="11"/>
        <color theme="1"/>
        <rFont val="Calibri Light"/>
        <family val="2"/>
        <scheme val="major"/>
      </rPr>
      <t>(February), 46–60. http://doi.org/10.1016/j.rser.2017.04.057</t>
    </r>
  </si>
  <si>
    <r>
      <t xml:space="preserve">Van der Horst, D., &amp; Vermeylen, S. (2011). Spatial scale and social impacts of biofuel production. </t>
    </r>
    <r>
      <rPr>
        <i/>
        <sz val="11"/>
        <color theme="1"/>
        <rFont val="Calibri Light"/>
        <family val="2"/>
        <scheme val="major"/>
      </rPr>
      <t>Biomass and Bioenergy</t>
    </r>
    <r>
      <rPr>
        <sz val="11"/>
        <color theme="1"/>
        <rFont val="Calibri Light"/>
        <family val="2"/>
        <scheme val="major"/>
      </rPr>
      <t xml:space="preserve">, </t>
    </r>
    <r>
      <rPr>
        <i/>
        <sz val="11"/>
        <color theme="1"/>
        <rFont val="Calibri Light"/>
        <family val="2"/>
        <scheme val="major"/>
      </rPr>
      <t>35</t>
    </r>
    <r>
      <rPr>
        <sz val="11"/>
        <color theme="1"/>
        <rFont val="Calibri Light"/>
        <family val="2"/>
        <scheme val="major"/>
      </rPr>
      <t>(6), 2435–2443. http://doi.org/10.1016/j.biombioe.2010.11.029</t>
    </r>
  </si>
  <si>
    <r>
      <t xml:space="preserve">von Blottnitz, H., &amp; Curran, M. A. (2007). A review of assessments conducted on bio-ethanol as a transportation fuel from a net energy, greenhouse gas, and environmental life cycle perspective. </t>
    </r>
    <r>
      <rPr>
        <i/>
        <sz val="11"/>
        <color theme="1"/>
        <rFont val="Calibri Light"/>
        <family val="2"/>
        <scheme val="major"/>
      </rPr>
      <t>Journal of Cleaner Production</t>
    </r>
    <r>
      <rPr>
        <sz val="11"/>
        <color theme="1"/>
        <rFont val="Calibri Light"/>
        <family val="2"/>
        <scheme val="major"/>
      </rPr>
      <t xml:space="preserve">, </t>
    </r>
    <r>
      <rPr>
        <i/>
        <sz val="11"/>
        <color theme="1"/>
        <rFont val="Calibri Light"/>
        <family val="2"/>
        <scheme val="major"/>
      </rPr>
      <t>15</t>
    </r>
    <r>
      <rPr>
        <sz val="11"/>
        <color theme="1"/>
        <rFont val="Calibri Light"/>
        <family val="2"/>
        <scheme val="major"/>
      </rPr>
      <t>(7), 607–619. http://doi.org/10.1016/j.jclepro.2006.03.002</t>
    </r>
  </si>
  <si>
    <r>
      <t xml:space="preserve">West, J. J., Smith, S. J., Silva, R. A., Naik, V., Zhang, Y., Adelman, Z., … Lamarque, J. F. (2013). Co-benefits of mitigating global greenhouse gas emissions for future air quality and human health. </t>
    </r>
    <r>
      <rPr>
        <i/>
        <sz val="11"/>
        <color theme="1"/>
        <rFont val="Calibri Light"/>
        <family val="2"/>
        <scheme val="major"/>
      </rPr>
      <t>Nature Climate Change</t>
    </r>
    <r>
      <rPr>
        <sz val="11"/>
        <color theme="1"/>
        <rFont val="Calibri Light"/>
        <family val="2"/>
        <scheme val="major"/>
      </rPr>
      <t xml:space="preserve">, </t>
    </r>
    <r>
      <rPr>
        <i/>
        <sz val="11"/>
        <color theme="1"/>
        <rFont val="Calibri Light"/>
        <family val="2"/>
        <scheme val="major"/>
      </rPr>
      <t>3</t>
    </r>
    <r>
      <rPr>
        <sz val="11"/>
        <color theme="1"/>
        <rFont val="Calibri Light"/>
        <family val="2"/>
        <scheme val="major"/>
      </rPr>
      <t>(10), 885–889. http://doi.org/10.1038/nclimate2009</t>
    </r>
  </si>
  <si>
    <r>
      <t xml:space="preserve">World Economic Forum. (2011). </t>
    </r>
    <r>
      <rPr>
        <i/>
        <sz val="11"/>
        <color theme="1"/>
        <rFont val="Calibri Light"/>
        <family val="2"/>
        <scheme val="major"/>
      </rPr>
      <t>Water security: The water-food-energy climate nexus</t>
    </r>
    <r>
      <rPr>
        <sz val="11"/>
        <color theme="1"/>
        <rFont val="Calibri Light"/>
        <family val="2"/>
        <scheme val="major"/>
      </rPr>
      <t>. (D. Waughray &amp; J. G. Workman, Eds.). Island Press, Washington DC, Covelo, London. http://doi.org/10.5822/978-1-61091-026-2</t>
    </r>
  </si>
  <si>
    <r>
      <t xml:space="preserve">Wu, M., Mintz, M., Wang, M., &amp; Arora, S. (2009). Water consumption in the production of ethanol and petroleum gasoline. </t>
    </r>
    <r>
      <rPr>
        <i/>
        <sz val="11"/>
        <color theme="1"/>
        <rFont val="Calibri Light"/>
        <family val="2"/>
        <scheme val="major"/>
      </rPr>
      <t>Environmental Management</t>
    </r>
    <r>
      <rPr>
        <sz val="11"/>
        <color theme="1"/>
        <rFont val="Calibri Light"/>
        <family val="2"/>
        <scheme val="major"/>
      </rPr>
      <t xml:space="preserve">, </t>
    </r>
    <r>
      <rPr>
        <i/>
        <sz val="11"/>
        <color theme="1"/>
        <rFont val="Calibri Light"/>
        <family val="2"/>
        <scheme val="major"/>
      </rPr>
      <t>44</t>
    </r>
    <r>
      <rPr>
        <sz val="11"/>
        <color theme="1"/>
        <rFont val="Calibri Light"/>
        <family val="2"/>
        <scheme val="major"/>
      </rPr>
      <t>(5), 981–997. http://doi.org/10.1007/s00267-009-9370-0</t>
    </r>
  </si>
  <si>
    <r>
      <t xml:space="preserve">Zhang, J., Xu, L., &amp; Li, X. (2015). Review on the externalities of hydropower: A comparison between large and small hydropower projects in Tibet based on the CO&lt;inf&gt;2&lt;/inf&gt; equivalent. </t>
    </r>
    <r>
      <rPr>
        <i/>
        <sz val="11"/>
        <color theme="1"/>
        <rFont val="Calibri Light"/>
        <family val="2"/>
        <scheme val="major"/>
      </rPr>
      <t>Renewable and Sustainable Energy Reviews</t>
    </r>
    <r>
      <rPr>
        <sz val="11"/>
        <color theme="1"/>
        <rFont val="Calibri Light"/>
        <family val="2"/>
        <scheme val="major"/>
      </rPr>
      <t xml:space="preserve">, </t>
    </r>
    <r>
      <rPr>
        <i/>
        <sz val="11"/>
        <color theme="1"/>
        <rFont val="Calibri Light"/>
        <family val="2"/>
        <scheme val="major"/>
      </rPr>
      <t>50</t>
    </r>
    <r>
      <rPr>
        <sz val="11"/>
        <color theme="1"/>
        <rFont val="Calibri Light"/>
        <family val="2"/>
        <scheme val="major"/>
      </rPr>
      <t>, 176–185. http://doi.org/10.1016/j.rser.2015.04.150</t>
    </r>
  </si>
  <si>
    <t>Mitigation actions which reduce emissions from electricity and heat supply</t>
  </si>
  <si>
    <t>Off-grid</t>
  </si>
  <si>
    <t>Bioenergy</t>
  </si>
  <si>
    <t xml:space="preserve">Biofuels production can lead to land price increase, with impact on food prices which could reduce food access. </t>
  </si>
  <si>
    <t>Ocean</t>
  </si>
  <si>
    <t>Most ocean energy technologies are not commercially mature and deployment will likely lead to increased energy prices</t>
  </si>
  <si>
    <t>BECCS</t>
  </si>
  <si>
    <t>BECCS is not commercially mature and deployment will likely lead to increased energy prices. Additional energy is also required to run the CCS system which will also affect running costs. Biofuels production can also lead to land price increase, with impact on food prices which could reduce food access</t>
  </si>
  <si>
    <t>CCS</t>
  </si>
  <si>
    <t>CCS is not commercially mature and deployment will likely lead to increased energy prices. Additional energy is also required to run the CCS system which will also affect running costs</t>
  </si>
  <si>
    <t>Nuclear</t>
  </si>
  <si>
    <t>Nuclear energy is likely to be very expensive to deploy in most country situations due to huge infrastructure costs and costs of handling waste and decommissioning nuclear sites.</t>
  </si>
  <si>
    <t>Large-hydro</t>
  </si>
  <si>
    <t>Small-hydro</t>
  </si>
  <si>
    <t xml:space="preserve">Small-hydro can also conflict with land access of communities in the placement area. </t>
  </si>
  <si>
    <t>Geothermal</t>
  </si>
  <si>
    <t xml:space="preserve">Could reduce land and resource access for dependent communities as installations require large land areas. </t>
  </si>
  <si>
    <t>Wind</t>
  </si>
  <si>
    <t xml:space="preserve">Solar PV </t>
  </si>
  <si>
    <t>Solar CSP</t>
  </si>
  <si>
    <t xml:space="preserve">Could reduce land and resource access for dependent communities as installations require large land areas </t>
  </si>
  <si>
    <t>Reduced land and resource access for dependent communities. As opposed to similar impacts from other renewable resources, these impacts occur upstream, at the stage of crop cultivation and biomass plantation and collection. These impacts do not apply to biogas from waste.</t>
  </si>
  <si>
    <t>Off-grid renewable energy can help reach remote communities, increasing access to energy (energy poverty reduction)</t>
  </si>
  <si>
    <t>Biofuels production can lead to land price increase, with impact on food prices which could reduce food access</t>
  </si>
  <si>
    <t>Access to electricity enables food storage that can increase food availability year-round for communities at risk of hunger.</t>
  </si>
  <si>
    <t>Expanded electricity access can improve food storage and, hence, agricultural productivity and economic benefits.</t>
  </si>
  <si>
    <t>Communities could be displaced to build hydropower plants and flood large land areas. Such flooding can also limit agricultural areas.</t>
  </si>
  <si>
    <t>Extensive monocultures can limit biodiversity and intensive use of nutrients for biofuel crops and may affect soil quality and lead to soil degradation. Ecosystems conversion for bioenergy production may occur. These impacts do not apply to waste-to-energy and biomass.</t>
  </si>
  <si>
    <t>Monocultures can limit biodiversity and affect soil quality. Ecosystems conversion for bioenergy production may occur. These impacts do not apply to waste-to-energy and biomass.</t>
  </si>
  <si>
    <t>Power generation efficiency improvement (when using coal, oil, gas)</t>
  </si>
  <si>
    <t>Higher efficiency can reduce air, water and soil pollution (e.g. less fuel needed) and related non-communicable diseases. This benefit occurs only when efficiency is applied to polluting energy sources, such as fossil fuels and bioenergy.</t>
  </si>
  <si>
    <t>CHP</t>
  </si>
  <si>
    <t>Higher efficiency can reduce air, water and soil pollution (e.g. less fuel needed) and related non-communicable diseases. This benefit occurs only when CHP is used with polluting energy sources, such as fossil fuels and bioenergy.</t>
  </si>
  <si>
    <t>Reduction in transmission and distribution losses</t>
  </si>
  <si>
    <t>Reduced transmission and distribution losses can reduce air, water and soil pollution (e.g. less fuel needed) and related non-communicable diseases. This benefit occurs only when efficiency is applied to polluting energy sources, such as fossil fuels and bioenergy.</t>
  </si>
  <si>
    <t>Solar PV can reduce air, water and soil pollution and thus non-communicable diseases when displacing polluting energy sources, such as fossil fuels and bioenergy.</t>
  </si>
  <si>
    <t>Solar CSP can reduce air, water and soil pollution and thus non-communicable diseases when displacing polluting energy sources, such as fossil fuels and bioenergy.</t>
  </si>
  <si>
    <t>Solar heating</t>
  </si>
  <si>
    <t>Solar heating can reduce air, water and soil pollution and thus non-communicable diseases when displacing polluting energy sources, such as fossil fuels and bioenergy.</t>
  </si>
  <si>
    <t>Geothermal can reduce air, water and soil pollution and thus non-communicable diseases when displacing polluting energy sources, such as fossil fuels and bioenergy.</t>
  </si>
  <si>
    <t>Wind power can reduce air, water and soil pollution and thus non-communicable diseases when displacing polluting energy sources, such as fossil fuels and bioenergy.</t>
  </si>
  <si>
    <t>Ocean energy technologies can reduce air, water and soil pollution and thus non-communicable diseases when displacing polluting energy sources, such as fossil fuels and bioenergy.</t>
  </si>
  <si>
    <t>Nuclear power can reduce air, water and soil pollution and thus non-communicable diseases when displacing polluting energy sources, such as fossil fuels and bioenergy.</t>
  </si>
  <si>
    <t>Reduced SOx and PM emissions to air and related non-communicable diseases. Impact always occurs when applied to fossil fuels energy generation.</t>
  </si>
  <si>
    <t>Reduced SOx and NOx emissions to air and related non-communicable diseases. However, PM emissions may be comparable to fossil fuels, depending on the quality of fuels</t>
  </si>
  <si>
    <t>Emissions of hydrogen sulphide (H2S) and ammonia (NH3) to air and potential discharge of thermal and polluted water. CO2 and CH4 are also emitted to air. Examples of dissolved chemicals that may be found in the thermal water are sodium chloride (NaCl), boron (B), arsenic (As) and mercury (Hg).</t>
  </si>
  <si>
    <t>Potential increase in NOx and NH3 (ammonia) emissions to air (e.g. from solvents used in capture process) vs conventional fossil fuel systems. Risk of CO2 leakage to air and water and related health concerns. Leakage of air with high concentration of CO2 can be fatal. CO2 contaminated water can also pose health concerns.</t>
  </si>
  <si>
    <t xml:space="preserve">Potential increase in air pollution depending on the displaced energy source (e.g. if gas) and on the biofuels quality. Additional potential supply chain impacts on air, water and soil from agriculture e.g. fertiliser use </t>
  </si>
  <si>
    <t xml:space="preserve">Nuclear power plant failure and nuclear leakage are rare events, but can prove catastrophic. Furthermore, transport and storage of nuclear waste pose an additional threat to human health if not handled with care. </t>
  </si>
  <si>
    <t>Gas</t>
  </si>
  <si>
    <t xml:space="preserve">Gas burning in power generation plants leads to air pollution from e.g. NOx </t>
  </si>
  <si>
    <t>Noise and intermittent shadows can impact mental health. This impact only occurs if turbines are placed in the vicinity of inhabited buildings.</t>
  </si>
  <si>
    <t>Energy access facilitates access to better equipped local healthcare and communication services. Local electricity supply supports better facilities and e.g. refrigeration for medicines</t>
  </si>
  <si>
    <t>Solar PV can reduce  air, water and soil pollution and contamination when displacing polluting energy sources, such as fossil fuels and bioenergy.</t>
  </si>
  <si>
    <t>Solar CSP can reduce  air, water and soil pollution and contamination when displacing polluting energy sources, such as fossil fuels and bioenergy.</t>
  </si>
  <si>
    <t>Solar heating can reduce  air, water and soil pollution and contamination when displacing polluting energy sources, such as fossil fuels and bioenergy.</t>
  </si>
  <si>
    <t>Geothermal can reduce  air, water and soil pollution and contamination when displacing polluting energy sources, such as fossil fuels and bioenergy.</t>
  </si>
  <si>
    <t>Wind power can reduce air, water and soil pollution and contamination when displacing polluting energy sources, such as fossil fuels and bioenergy.</t>
  </si>
  <si>
    <t>Ocean energy technologies can reduce  air, water and soil pollution and contamination when displacing polluting energy sources, such as fossil fuels and bioenergy.</t>
  </si>
  <si>
    <t>Nuclear power can reduce  air, water and soil pollution and contamination when displacing polluting energy sources, such as fossil fuels and bioenergy.</t>
  </si>
  <si>
    <t>Potential increase in air pollution depending on the replaced energy source (e.g. if gas) and on the biofuels quality. Additional potential Lifecyle impacts on water and soil quality from fertiliser use in supply chain</t>
  </si>
  <si>
    <t>Potential increase in NOx and NH3 (ammonia) emissions to air (e.g. from solvents used in capture process) vs conventional fossil fuel systems. Also risk of CO2 leakage to air and water and related health concerns. Leakage of air with high concentration of CO2 can be fatal. CO2 contaminated water can also pose health concerns.</t>
  </si>
  <si>
    <t>Risk of CO2 leakage to air and water and related health concerns. Leakage of air with high concentration of CO2 can lead to death. CO2 contaminated water can also pose health concerns.</t>
  </si>
  <si>
    <t>Gas extraction  can lead to soil and water pollution with various chemicals. Furthermore, gas extraction and transportation pose risk of leakage, while burning in generation plants leads to air pollution.</t>
  </si>
  <si>
    <t xml:space="preserve">Access to electricity in remote areas can contribute to improving childhood development and care </t>
  </si>
  <si>
    <t>Hydropower plants and related infrastructure may reduce access to drinking water for local communities</t>
  </si>
  <si>
    <t>Increased water use for irrigation for bioenergy crop cultivation may reduce local community access to drinking water sources due to water withdrawals</t>
  </si>
  <si>
    <t>Water thermal and non-thermal pollution. All types of energy efficiency improvements lead to reduction in discharge of thermal or polluted water, due to reduced requirement for generation</t>
  </si>
  <si>
    <t>Water thermal and non-thermal pollution. Transmission and distribution improvements lead to reduction in discharge of thermal or polluted water, due to reduced requirement for generation</t>
  </si>
  <si>
    <t>Large-hydro can reduced thermal and non-thermal water pollution when fossil fuel generation plant is displaced</t>
  </si>
  <si>
    <t>Small-hydro can reduce thermal and non-thermal water pollution when fossil fuel generation plant is displaced</t>
  </si>
  <si>
    <t>Solar PV can reduce thermal and non-thermal water pollution when fossil fuel generation plant is displaced</t>
  </si>
  <si>
    <t>Solar heating can reduce thermal and non-thermal water pollution when fossil fuel generation plant is displaced</t>
  </si>
  <si>
    <t>Wind power can reduce thermal and non-thermal water pollution when fossil fuel generation plant is displaced</t>
  </si>
  <si>
    <t>Ocean powered can reduce energy and non-thermal water pollution when fossil fuel generation plant is displaced</t>
  </si>
  <si>
    <t>Water thermal and non-thermal pollution may occur if water used for electricity generation is discharged in water bodies. However, whether this leads to an increase or decrease in this type of pollution depends on how water is handled and what energy sources are replaced.</t>
  </si>
  <si>
    <t>Non-thermal water pollution. Increase in fertiliser run off from bioenergy crop cultivation. Does not apply to wood and waste energy.</t>
  </si>
  <si>
    <t>Water thermal and non-thermal pollution. The net effect on water thermal pollution depends on the water-intensity of the replaced energy source. Risk of nuclear leakage.</t>
  </si>
  <si>
    <t>Water thermal and non-thermal pollution and risk of CO2 leakage.</t>
  </si>
  <si>
    <t>Water thermal and non-thermal pollution. Gas-fired power plants require water for cooling, leading to thermal water pollution</t>
  </si>
  <si>
    <t>CSP uses water for cooling and cleaning and is usually deployed in water scarce (e.g. desert) locations</t>
  </si>
  <si>
    <t>Potential negative impact on water scarcity of local communities due to restricted water access. Large reservoirs created by large hydro projects can substantially increase evaporation of fresh water</t>
  </si>
  <si>
    <t>Potential negative impact on water scarcity of local communities due to restricted water access</t>
  </si>
  <si>
    <t>Increased water use and non-thermal pollution from geothermal power plant operation</t>
  </si>
  <si>
    <t>Increased water use for irrigation of bioenergy crops, biofuel processing and for cooling in power plant operation</t>
  </si>
  <si>
    <t>Significant water use for cooling in thermal generation</t>
  </si>
  <si>
    <t>Solar PV uses considerably less water than thermal alternatives (including thermal renewables)</t>
  </si>
  <si>
    <t>Contributes to water-use efficiency when replacing electric water heating (reduced generation from water intensive thermal power plants)</t>
  </si>
  <si>
    <t>Wind power uses almost no water in its operation</t>
  </si>
  <si>
    <t>Ocean energy technologies do not use water and thus improve the water efficiency of the power sector</t>
  </si>
  <si>
    <t>Small hydro (e.g.. run of river) uses very little water compared to thermal alternatives</t>
  </si>
  <si>
    <t>All types of energy efficiency improvements lead to reduction in water usage for energy production if applied to water-intensive power plants.</t>
  </si>
  <si>
    <t>Transmission and distribution improvements lead to reduction in water usage and reduced discharge of polluted water, due to reduced requirement for generation</t>
  </si>
  <si>
    <t>Some natural areas are inundated to make space for the water reservoirs and the original route of the river may be changed. Furthermore, dams lead to sediment deposition and interfere with freshwater wildlife.</t>
  </si>
  <si>
    <t>Some natural areas are inundated to make space for the water reservoirs and the original route of the river may be changed. Furthermore, in case of having dams, these lead to sediment deposition and interfere with freshwater wildlife.</t>
  </si>
  <si>
    <t>Renewable energy source can help reach remote communities, increasing access to affordable, reliable and modern energy services</t>
  </si>
  <si>
    <t>BECCS is not commercially mature and deployment will likely lead to increased energy prices. Additional energy is also required to run the CCS system which will also affect running costs</t>
  </si>
  <si>
    <t>Investments in renewables generate modern and sustainable energy services and can increase energy security in countries that rely on imports for energy supply</t>
  </si>
  <si>
    <t>Solar heating contributes to increasing access to basic affordable and modern energy services. Further, investments in renewables can increase energy security in countries that rely on imports for energy supply.</t>
  </si>
  <si>
    <t>Renewables can help reduce energy imports in countries that rely on trade for energy supply.</t>
  </si>
  <si>
    <t>Climate change can cause large variations in water availability for power generation across regions and even within regions, reducing reliability of energy services</t>
  </si>
  <si>
    <t>Energy efficiency and related reduction in energy demand can help increase energy security by reducing energy imports in countries that rely on trade for energy supply.</t>
  </si>
  <si>
    <t>The use of CHP and related reduction in energy demand can help reduce energy imports in countries that rely on trade for energy supply.</t>
  </si>
  <si>
    <t>Investments in CCS generate modern and reliable energy services</t>
  </si>
  <si>
    <t>Increasing solar installations contributes to increasing the share of renewables in the global energy mix</t>
  </si>
  <si>
    <t>Increasing solar heating installations contributes to increasing the share of renewables in the global energy mix</t>
  </si>
  <si>
    <t>Increasing geothermal energy contributes to increasing the share of renewables in the global energy mix</t>
  </si>
  <si>
    <t>Increasing wind installations contributes to increasing the share of renewables in the global energy mix</t>
  </si>
  <si>
    <t>Increasing large-hydro energy contributes to increasing the share of renewables in the global energy mix</t>
  </si>
  <si>
    <t>Increasing small-hydro energy contributes to increasing the share of renewables in the global energy mix</t>
  </si>
  <si>
    <t>Increasing ocean energy contributes to increasing the share of renewables in the global energy mix</t>
  </si>
  <si>
    <t>Increasing bioenergy contributes to increasing the share of renewables in the global energy mix</t>
  </si>
  <si>
    <t>Increasing BECCS contributes to increasing the share of renewables in the global energy mix</t>
  </si>
  <si>
    <t>Increased deployment of off-grid renewables contributes to increasing the share of renewables in the global energy mix</t>
  </si>
  <si>
    <t>Contributes to increasing energy efficiency in power generation</t>
  </si>
  <si>
    <t>Reducing energy losses contributes to increasing energy efficiency</t>
  </si>
  <si>
    <t>CCS system requires additional energy to be operated, reducing overall power plant efficiency</t>
  </si>
  <si>
    <t>CCS system in BECCS requires additional energy to be operated, reducing overall power plant efficiency</t>
  </si>
  <si>
    <t>Improvements in efficiency improve productivity by increasing economic output per unit of energy. Related industry and supply chain development could also support higher productivity</t>
  </si>
  <si>
    <t>Improvements in efficiency via CHP improve productivity by increasing economic output per unit of energy. Related industry and supply chain development could also support higher productivity</t>
  </si>
  <si>
    <t>Improvements in transmission efficiency improve productivity by increasing economic output per unit of energy. Related industry and supply chain development could also support higher productivity</t>
  </si>
  <si>
    <t>Increased energy efficiency supports more efficient use of resources and reduces environmental harm from energy use</t>
  </si>
  <si>
    <t>Increased transmission efficiency supports more efficient use of resources and reduces environmental harm from energy use</t>
  </si>
  <si>
    <t>CCS enables continued use of FF resources without CO2 emissions and can help decouple carbon emissions from economic growth</t>
  </si>
  <si>
    <t>Nuclear power reduces GHG and various air pollutants and can help decouple carbon emissions from economic growth</t>
  </si>
  <si>
    <t>Solar heating supports increased resource efficiency and reduces environmental damage vs conventional water heating</t>
  </si>
  <si>
    <t>Increased use of off-grid renewables helps decouple economic growth from environmental degradation vs conventional or traditional energy sources</t>
  </si>
  <si>
    <t>Large hydro schemes can have substantial environmental impacts. Natural areas are inundated to make space for the water reservoirs and the original route of the river may be changed. Furthermore, dams lead to sediment deposition and interfere with freshwater wildlife.</t>
  </si>
  <si>
    <t>Gas can support increased resource efficiency and reduce environmental damage from GHGs when displaying other conventional (more GHG intensive) energy sources</t>
  </si>
  <si>
    <t>Gas can increase environmental impacts of the power sector when displaying cleaner or less GHG-intensive energy sources (e.g. hydro power).</t>
  </si>
  <si>
    <t xml:space="preserve">Biofuels production can have significant impacts on ecosystems, water bodies and biodiversity if not carefully implemented. This does not apply to waste-to-energy. </t>
  </si>
  <si>
    <t>Increases the demand for fossil fuels to run the system. CCS can lead to increased NOx and ammonia pollution. Furthermore, it poses risks of CO2 leakage.</t>
  </si>
  <si>
    <t>Nuclear accidents may be rare but can be highly damaging to the local environment. Nuclear waste also poses a risk to the environment</t>
  </si>
  <si>
    <t xml:space="preserve">Building new gas-fired power plants may lead to job losses from displaced alternative power generation activity </t>
  </si>
  <si>
    <t>Building new and modern gas-fired power plants can support full employment through creation of decent jobs</t>
  </si>
  <si>
    <t xml:space="preserve">Deploying CCS may lead to job losses from displaced alternative power generation activity </t>
  </si>
  <si>
    <t>Deploying CCS can support full employment through creation of decent jobs</t>
  </si>
  <si>
    <t xml:space="preserve">Building a nuclear power plant may lead to job losses from displaced alternative power generation activity </t>
  </si>
  <si>
    <t>Building a nuclear power plant can support full employment through creation of decent jobs</t>
  </si>
  <si>
    <t>Off-grid energy can support employment by increasing people's access to energy and related economic opportunities.</t>
  </si>
  <si>
    <t>Deploying BECCS can support full employment through creation of decent jobs</t>
  </si>
  <si>
    <t xml:space="preserve">Deploying renewable energy may lead to job losses from displaced alternative power generation activity </t>
  </si>
  <si>
    <t>Efficiency improvements in power generation installations contribute to having sustainable and resilient infrastructure that supports economic development and human well-being.</t>
  </si>
  <si>
    <t>Increased efficiency through CHP contributes to having sustainable and resilient infrastructure that supports economic development and human well-being.</t>
  </si>
  <si>
    <t>Increased efficiency in transmission and distribution infrastructure contributes to having sustainable and resilient infrastructure that supports economic development and human well-being.</t>
  </si>
  <si>
    <t>Upgrading of fossil fuel power plants with CCS would lock-in the country to limited resources.</t>
  </si>
  <si>
    <t>Upgrading of fossil fuel power plants with CCS creates energy infrastructure that supports human well-being (by reducing GHG emissions).</t>
  </si>
  <si>
    <t>Development of gas power plants and related infrastructure would lock-in the country to limited resources.</t>
  </si>
  <si>
    <t>Development of gas power plants and related infrastructure creates reliable energy infrastructure that supports human well-being (by reducing GHG emissions).</t>
  </si>
  <si>
    <t>Development of nuclear power plants and related infrastructure would lock-in the country to a technology that, in case of failure, can have catastrophic consequences, threatening human well-being. Old nuclear sites and nuclear waste can  also be hazardous to human health</t>
  </si>
  <si>
    <t>Development of nuclear power plants and related infrastructure creates reliable infrastructure that reduces GHG emissions and thus can support human well-being</t>
  </si>
  <si>
    <t>Deployment of solar PV supports development of sustainable, reliable and resilient infrastructure</t>
  </si>
  <si>
    <t>Deployment of solar CSP supports development of sustainable, reliable and resilient infrastructure</t>
  </si>
  <si>
    <t>Deployment of solar heating supports development of sustainable, reliable and resilient infrastructure</t>
  </si>
  <si>
    <t>Deployment of off-grid renewables supports development of sustainable, reliable and resilient infrastructure and supports economic development</t>
  </si>
  <si>
    <t>Deployment of geothermal supports development of sustainable, reliable and resilient infrastructure</t>
  </si>
  <si>
    <t>Deployment of wind power supports development of sustainable, reliable and resilient infrastructure</t>
  </si>
  <si>
    <t>Deployment of hydro power supports development of sustainable, reliable and resilient infrastructure</t>
  </si>
  <si>
    <t>Deployment of ocean energy systems supports development of sustainable, reliable and resilient infrastructure</t>
  </si>
  <si>
    <t>Deployment of bioenergy systems supports development of sustainable, reliable and resilient infrastructure</t>
  </si>
  <si>
    <t>Bioenergy deployment could lead to competition with food supply or increased lifecycle emissions if non-sustainable feedstocks are used</t>
  </si>
  <si>
    <t>Deployment of BECCS supports development of sustainable, reliable and resilient infrastructure</t>
  </si>
  <si>
    <t xml:space="preserve">Transport and storage of nuclear waste pose an additional threat to human health if not handled with care, conflicting with the sustainability of the power supply. </t>
  </si>
  <si>
    <t>Nuclear energy adoption may lead to early retirement of fossil fuel power plants, supporting sustainable industrialisation through increased sustainability of power supply.</t>
  </si>
  <si>
    <t>CCS power plants may lead to early retirement of fossil fuel power plants, supporting sustainable industrialisation through increased sustainability of power supply.</t>
  </si>
  <si>
    <t>Gas power plants may lead to early retirement of fossil fuel power plants, supporting sustainable industrialisation through increased sustainability of power supply.</t>
  </si>
  <si>
    <t>CCS is one of the most expensive and technically challenging technologies, this could significantly increase the costs of power production.</t>
  </si>
  <si>
    <t>CCS (needed for BECCS) is more expensive and technically challenging than other technologies, this could significantly increase the costs of power production.</t>
  </si>
  <si>
    <t>Development of gas power plants and related infrastructure would lock-in the country to limited resources. Gas also still contributes with GHG emissions, decreasing sustainability of the power supply.</t>
  </si>
  <si>
    <t>Supply side energy efficiency would support sustainable industrialisation through more resource efficient power supply</t>
  </si>
  <si>
    <t>Energy efficiency through CHP would support sustainable industrialisation through more resource efficient power and heat supply</t>
  </si>
  <si>
    <t>Improved T&amp;D efficiency would support sustainable industrialisation through more resource efficient power supply</t>
  </si>
  <si>
    <t>Deployment of renewables supports sustainable industrialisation through increased sustainability of power supply and development of sustainable industries related to renewable energy project construction and operation</t>
  </si>
  <si>
    <t xml:space="preserve">Off-grid energy can contribute to sustainable industrialisation through creation of new agro-industry opportunities.  </t>
  </si>
  <si>
    <t>Improved efficiency helps upgrade infrastructure and increase sustainability and resource-efficiency of industries as well as adopting cleaner technologies</t>
  </si>
  <si>
    <t>Improved transmission and distribution helps upgrade infrastructure and increase sustainability and resource-efficiency of industries as well as adopting cleaner technologies</t>
  </si>
  <si>
    <t>Upgrading of fossil fuel power plants with CCS and related technology R&amp;D investments would lock-in the country to limited resources. CCS can also lead to increased emissions of air pollutants such as NOx and NH3</t>
  </si>
  <si>
    <t>Deployment of CCS can help the power industry become more sustainable and increase resource efficiency through use of existing assets</t>
  </si>
  <si>
    <t>Switching to gas can improve the sustainability of the power industry by reducing its emissions of GHGs and other air pollutants</t>
  </si>
  <si>
    <t>Nuclear power has significant potential downstream environmental impacts from waste management and contaminated sites</t>
  </si>
  <si>
    <t>Deployment of nuclear energy can help the power industry become more sustainable by reducing its GHG emissions</t>
  </si>
  <si>
    <t>Deployment of solar PV upgrades infrastructure, increases sustainability of industry, increases resource-efficiency and supports adoption of clean technologies</t>
  </si>
  <si>
    <t>Deployment of solar CSP upgrades infrastructure, increases sustainability of industry, increases resource-efficiency and supports adoption of clean technologies</t>
  </si>
  <si>
    <t>Deployment of solar heating upgrades infrastructure, increases sustainability of industry, increases resource-efficiency and supports adoption of clean technologies</t>
  </si>
  <si>
    <t>Deployment of geothermal upgrades infrastructure, increases sustainability of industry, increases resource-efficiency and supports adoption of clean technologies</t>
  </si>
  <si>
    <t>Deployment of wind power upgrades infrastructure, increases sustainability of industry, increases resource-efficiency and supports adoption of clean technologies</t>
  </si>
  <si>
    <t>Deployment of hydro power upgrades infrastructure, increases sustainability of industry, increases resource-efficiency and supports adoption of clean technologies</t>
  </si>
  <si>
    <t>Deployment of ocean energy technology upgrades infrastructure, increases sustainability of industry, increases resource-efficiency and supports adoption of clean technologies</t>
  </si>
  <si>
    <t>Deployment of bioenergy upgrades infrastructure, increases sustainability of industry, increases resource-efficiency and supports adoption of clean technologies</t>
  </si>
  <si>
    <t>Cultivation of bioenergy crops may compete with food production and also lead to pollution and other environmental damage, reducing the sustainability of the power sector if non-sustainable feedstocks are used</t>
  </si>
  <si>
    <t>Deployment of BECCS upgrades infrastructure, increases sustainability of industry, increases resource-efficiency and supports adoption of clean technologies</t>
  </si>
  <si>
    <t>Off-grid renewable energy can help provide remote communities with electricity, thus increasing their economic opportunities</t>
  </si>
  <si>
    <t>Off-grid renewable energy can help reach remote communities, upgrading living conditions and increasing access to energy (basic services)</t>
  </si>
  <si>
    <t>Nuclear energy is likely to be very expensive to deploy in most country situations due to huge infrastructure costs and costs of handling waste and decommissioning nuclear sites</t>
  </si>
  <si>
    <t>CHP can support efficient and sustainable urbanisation and urban planning through e.g. delivery of waste heat from power plants to local users</t>
  </si>
  <si>
    <t>Large hydro projects can require enormous areas to be flooded. In some cases this will damage or destroy cultural and historic sites or require their relocation</t>
  </si>
  <si>
    <t xml:space="preserve">Energy efficiency through CHP contributes to reducing the environmental impact of cities as less fuel is needed for the same amount of power generated (e.g. reduced air pollution). </t>
  </si>
  <si>
    <t xml:space="preserve">Reducing energy losses contributes to reducing the environmental impact of cities as less fuel is needed for the same amount of power generated (e.g. reduced air pollution). </t>
  </si>
  <si>
    <t>When displacing more pollutant sources, gas can contribute to reducing the environmental impact of cities by reducing the amount of GHG and air pollutants from power generation.</t>
  </si>
  <si>
    <t>CCS can contribute to reducing the environmental impact of cities by reducing the amount of GHG and air pollutants from power generation.</t>
  </si>
  <si>
    <t>Nuclear can contribute to reducing the environmental impact of cities by reducing the amount of GHG and air pollutants from power generation.</t>
  </si>
  <si>
    <t>Deploying solar PV can contribute to reducing the environmental impact of cities by reducing the amount of GHG and air pollutants from power generation.</t>
  </si>
  <si>
    <t xml:space="preserve">Solar heating can contribute to reducing the environmental impact of cities by reducing the amount of GHG emissions and air pollutants compared to other traditional technologies. </t>
  </si>
  <si>
    <t>Deploying geothermal can contribute to reducing the environmental impact of cities by reducing the amount of GHG and air pollutants from power generation.</t>
  </si>
  <si>
    <t>Deploying wind energy can contribute to reducing the environmental impact of cities by reducing the amount of GHG and air pollutants from power generation.</t>
  </si>
  <si>
    <t>Deploying ocean can contribute to reducing the environmental impact of cities by reducing the amount of GHG and air pollutants from power generation.</t>
  </si>
  <si>
    <t>Deploying solar CSP can contribute to reducing the environmental impact of cities by reducing the amount of GHG and air pollutants from power generation.</t>
  </si>
  <si>
    <t>Deploying large-hydro can contribute to reducing the environmental impact of cities by reducing the amount of GHG and air pollutants from power generation.</t>
  </si>
  <si>
    <t>Deploying small-hydro can contribute to reducing the environmental impact of cities by reducing the amount of GHG and air pollutants from power generation.</t>
  </si>
  <si>
    <t>Deploying bioenergy can contribute to reducing the environmental impact of cities by reducing the amount of GHG and air pollutants from power generation. Further, biogas (waste-to-energy) production reduces food waste and also reduces risk of potential leakage of methane from landfills.</t>
  </si>
  <si>
    <t>BECCS can contribute to reducing the environmental impact of cities by reducing the amount of GHG and air pollutants from power generation.</t>
  </si>
  <si>
    <t>Reduced air pollution. Outside rare catastrophic events, the impacts would likely be lower than those associated with coal use.</t>
  </si>
  <si>
    <t>Energy efficiency reduces energy demand and related resources needed for power generation.</t>
  </si>
  <si>
    <t>Energy efficiency through CHP reduces energy demand and related resources needed for power generation.</t>
  </si>
  <si>
    <t>Reducing losses reduces energy demand and related resources needed for power generation.</t>
  </si>
  <si>
    <t>Using solar PV for power generation contributes to sustainable management and efficient use of natural resources.</t>
  </si>
  <si>
    <t>Using solar CSP for power generation contributes to sustainable management and efficient use of natural resources.</t>
  </si>
  <si>
    <t>Using solar for water heating contributes to sustainable management and efficient use of natural resources.</t>
  </si>
  <si>
    <t>Using geothermal for power generation contributes to sustainable management and efficient use of natural resources.</t>
  </si>
  <si>
    <t>Using wind for power generation contributes to sustainable management and efficient use of natural resources.</t>
  </si>
  <si>
    <t>Using large-hydro PV for power generation contributes to sustainable management and efficient use of natural resources.</t>
  </si>
  <si>
    <t>Using small-hydro for power generation contributes to sustainable management and efficient use of natural resources.</t>
  </si>
  <si>
    <t>Using ocean technology for power generation contributes to sustainable management and efficient use of natural resources.</t>
  </si>
  <si>
    <t>Using bioenergy for power generation can contribute to sustainable management and efficient use of natural resources, especially when using waste biomass.</t>
  </si>
  <si>
    <t>Using BECCS for power generation can contribute to sustainable management and efficient use of natural resources, especially when using waste biomass.</t>
  </si>
  <si>
    <t xml:space="preserve">CCS requires additional energy to operate, reducing efficiency, and depends on limited fossil fuel resources. </t>
  </si>
  <si>
    <t>BECCS requires additional energy to run the CCS system, reducing efficiency</t>
  </si>
  <si>
    <t>Off-grid energy contributes to increasing energy access and enables refrigeration, and thus can reduce food waste along the supply chain and among consumers</t>
  </si>
  <si>
    <t xml:space="preserve">Using bioenergy (waste-to-energy) for power generation can contribute to reducing de amount of waste being released to air, water or soil. </t>
  </si>
  <si>
    <t xml:space="preserve">Using bioenergy (waste-to-energy) for BECCS power generation can contribute to reducing de amount of waste being released to air, water or soil. </t>
  </si>
  <si>
    <t>Nuclear power plant failure and nuclear leakage are rare events, but can prove catastrophic. Furthermore, transport and storage of nuclear waste pose an additional threat to human health if not handled with care.</t>
  </si>
  <si>
    <t>Access to electricity enables food storage and can reduce waste generation (food waste)</t>
  </si>
  <si>
    <t>Improved energy efficiency in fossil power plants will reduce fuel combustion and thus reduce thermal and non-thermal water pollution potentially entering the marine environment.</t>
  </si>
  <si>
    <t xml:space="preserve">Improved transmission and distribution will reduce fuel combustion and thus reduce thermal and non-thermal water pollution potentially entering the marine environment. </t>
  </si>
  <si>
    <t>When displacing fossil fuel power plants, solar PV can reduce thermal and non thermal water pollution potentially entering the marine environment.</t>
  </si>
  <si>
    <t>When displacing electric water heating, solar heating can reduce thermal and non thermal water pollution potentially entering the marine environment.</t>
  </si>
  <si>
    <t>When displacing fossil fuel power plants, solar CSP can reduce thermal and non thermal water pollution potentially entering the marine environment.</t>
  </si>
  <si>
    <t>When displacing fossil fuel power plants, wind can reduce thermal and non thermal water pollution potentially entering the marine environment.</t>
  </si>
  <si>
    <t>When displacing fossil fuel power plants, geothermal can reduce thermal and non thermal water pollution potentially entering the marine environment.</t>
  </si>
  <si>
    <t>When displacing fossil fuel power plants, ocean power can reduce thermal and non thermal water pollution potentially entering the marine environment.</t>
  </si>
  <si>
    <t>When displacing fossil fuel power plants, large-hydro can reduce thermal and non thermal water pollution potentially entering the marine environment.</t>
  </si>
  <si>
    <t>When displacing fossil fuel power plants, small-hydro can reduce thermal and non thermal water pollution potentially entering the marine environment.</t>
  </si>
  <si>
    <t>When displacing fossil fuel power plants, bioenergy can reduce thermal and non thermal water pollution potentially entering the marine environment.</t>
  </si>
  <si>
    <t>When displacing fossil fuel power plants, BECCS can reduce thermal and non thermal water pollution potentially entering the marine environment.</t>
  </si>
  <si>
    <t xml:space="preserve">Water thermal and non-thermal pollution potentially entering the marine environment if water used for electricity generation is discharged into water bodies. </t>
  </si>
  <si>
    <t>Bioenergy can lead to non-thermal water pollution potentially entering the marine environment, especially from increased use of fertiliser in bioenergy crop cultivation. This does not apply to wood and waste energy.</t>
  </si>
  <si>
    <t xml:space="preserve">BECCS can lead to non-thermal water pollution potentially entering the marine environment, especially from increased use of fertiliser in bioenergy crop cultivation. This does not apply to wood and waste energy. 
Potential risk of CO2 leakage into marine environment. </t>
  </si>
  <si>
    <t>Solar CSP can lead to thermal water pollution entering the marine environment (depends on plant design).</t>
  </si>
  <si>
    <t>Nuclear can lead to thermal and non-thermal pollution potentially entering the marine environment. Nuclear power plant failure and nuclear leakage are rare events, but can prove catastrophic for local ecosystems. Furthermore, transport and storage of nuclear waste pose an additional threat to marine ecosystems if not handled with care.</t>
  </si>
  <si>
    <t>CCS can lead to water thermal and non-thermal pollution from fossil plant operation potentially entering the marine ecosystem. Risk of CO2 leakage.</t>
  </si>
  <si>
    <t>Gas-fired power plants require water for cooling, leading to thermal water pollution if waste water is not cooled before discharge. This can contribute to water thermal pollution potentially entering the marine ecosystem.</t>
  </si>
  <si>
    <t>Marine life may be affected by ocean power equipment, as sediments may be redistributed due to the installed infrastructure. Also construction and operation may lead to pollution from vehicle use etc</t>
  </si>
  <si>
    <t>Improved energy efficiency can support sustainable use of freshwater ecosystems through reduction in water usage for energy production, predominantly from fossil fuel power plants.</t>
  </si>
  <si>
    <t>Improved energy efficiency though CHP can support sustainable use of freshwater ecosystems through reduction in water usage for energy production, predominantly from fossil fuel power plants.</t>
  </si>
  <si>
    <t>Improved transmission and distribution can support sustainable use of freshwater ecosystems through reduction in water usage for energy production, predominantly from fossil fuel power plants.</t>
  </si>
  <si>
    <t>Gas power plants may negatively impact water ecosystems through water use and thermal water pollution</t>
  </si>
  <si>
    <t xml:space="preserve">CCS plants may negatively impact water ecosystems through water use and thermal water pollution. CO2 leakage could also affect local water ecosystems. </t>
  </si>
  <si>
    <t>Nuclear power may negatively impact water ecosystems through water use and thermal water pollution. Nuclear power plant failure and nuclear leakage are rare events, but can prove catastrophic for local ecosystems. Furthermore, transport and storage of nuclear waste pose an additional threat to water ecosystems if not handled with care.</t>
  </si>
  <si>
    <t>Solar PV can contribute to sustainable use of freshwater ecosystems as it uses considerably less water than thermal alternatives (including thermal renewables)</t>
  </si>
  <si>
    <t>Solar heating can contribute to sustainable use of freshwater ecosystems when replacing traditional electric water heating</t>
  </si>
  <si>
    <t>Wind power can contribute to sustainable use of freshwater ecosystems as this technology uses almost no water in its operation.</t>
  </si>
  <si>
    <t>Ocean energy technologies can contribute to sustainable use of freshwater ecosystems if displacing land based thermal alternatives</t>
  </si>
  <si>
    <t>Large-hydropower can contribute to sustainable use of freshwater ecosystems as it uses considerably less water than thermal alternatives (including thermal renewables).</t>
  </si>
  <si>
    <t>Small-hydropower can contribute to sustainable use of freshwater ecosystems as it uses considerably less water than thermal alternatives (including thermal renewables).</t>
  </si>
  <si>
    <t xml:space="preserve">Off-grid energy can contribute to sustainable use of forest (reducing deforestation and forest degradation) by reducing the need for fuel wood. </t>
  </si>
  <si>
    <t>Small-hydropower may negatively impact water ecosystems. Some natural areas are inundated to make space for the water reservoirs and the original route of the river may be changed. Dams lead to sediment deposition and interfere with freshwater wildlife.</t>
  </si>
  <si>
    <t>Geothermal may impact local water ecosystems if thermal and non-thermal water pollution from generation if discharged in water bodies. Chemicals may be found in the thermal water such as sodium chloride (NaCl), boron (B), arsenic (As) and mercury (Hg).</t>
  </si>
  <si>
    <t>Bioenergy crop cultivation may have negative impacts on local water ecosystems through water use and polluted water from fertiliser use. Biofuel production also takes up large areas of land and may lead to land-use conversion.</t>
  </si>
  <si>
    <t>Crop cultivation for BECCS may have negative impacts on local water ecosystems through water use and polluted water from fertiliser use. Biocrops can also take up large areas of land and may lead to land-use conversion.</t>
  </si>
  <si>
    <t>Solar CSP may lead to negative impact on water ecosystems through thermal water pollution. Installations can also take up large areas of land.</t>
  </si>
  <si>
    <t>Solar PV can take up large areas of land, and may impact terrestrial ecosystems during construction or operation</t>
  </si>
  <si>
    <t>Bioenergy could negatively impact sustainable forest management and attempts to halt deforestation due to bioenergy crop cultivation, or deforestation may occur through collection of wood fuel (depending on feedstocks being used)</t>
  </si>
  <si>
    <t>BECCS could negatively impact sustainable forest management and attempts to halt deforestation due to bioenergy crop cultivation, or deforestation may occur through collection of wood fuel (depending on feedstocks being used)</t>
  </si>
  <si>
    <t>Off-grid technologies could help displace wood fuel use, contributing to reducing deforestation</t>
  </si>
  <si>
    <t>Solar heating could help displace wood fuel use, contributing to reducing deforestation</t>
  </si>
  <si>
    <t>Bioenergy can lead to intensive use of nutrients for biofuel crops and extensive monocultures may lead to soil degradation.</t>
  </si>
  <si>
    <t>BECCS intensive use of nutrients for biofuel crops and extensive monocultures may lead to soil degradation.</t>
  </si>
  <si>
    <t>If built in mountain areas, large-hydropower could negatively impact the ecosystem as natural areas are inundated to make space for the water reservoirs and the original route of the river may be changed. Furthermore, dams can lead to sediment deposition and interfere with freshwater wildlife.</t>
  </si>
  <si>
    <t>If built in mountain areas, small-hydropower could negatively impact the ecosystem as natural areas are inundated to make space for the water reservoirs and the original route of the river may be changed. Furthermore, dams can lead to sediment deposition and interfere with freshwater wildlife.</t>
  </si>
  <si>
    <t>Energy efficiency helps reduce degradation of natural habitats by reducing the requirement for energy generation and its related negative impacts (in systems with polluting and water intensive power plants)</t>
  </si>
  <si>
    <t>Improved transmission and distribution helps reduce degradation of natural habitats by reducing the requirement for energy generation and its related negative impacts (in systems with polluting and water intensive power plants)</t>
  </si>
  <si>
    <t>Construction and operation of gas power plants may cause local environmental pollution</t>
  </si>
  <si>
    <t>Use of gas power plants can improve local air and water pollution if displacing more polluting alternatives</t>
  </si>
  <si>
    <t xml:space="preserve">CCS may have negative impacts and worsen degradation of natural habitats because although certain types of emissions (PM, CO2, SOx) are reduced, CCS leads to increase in NOx and NH3 emissions. </t>
  </si>
  <si>
    <t xml:space="preserve">Nuclear power can lead to degradation of natural habitats through thermal water pollution and risk of nuclear power plant failure and nuclear leakage which are rare events, but can prove catastrophic. Furthermore, transport and storage of nuclear waste pose an additional threat to habitats if not handled with care. </t>
  </si>
  <si>
    <t>Solar PV can help reduce degradation of natural habitats through reduced air and water pollution and reduced water consumption, if displacing more polluting or intensive alternatives</t>
  </si>
  <si>
    <t>Solar heating can help reduce degradation of natural habitats through reduced air and water pollution and reduced water consumption, if displacing more polluting or intensive alternatives. Solar water heaters may also reduce local deforestation</t>
  </si>
  <si>
    <t>Off-grid renewables may reduce local deforestation</t>
  </si>
  <si>
    <t>Geothermal can help reduce degradation of natural habitats through reduced air and water pollution and reduced water consumption, if displacing more polluting or intensive alternatives</t>
  </si>
  <si>
    <t>Wind power can help reduce degradation of natural habitats through reduced air and water pollution and reduced water consumption, if displacing more polluting or intensive alternatives</t>
  </si>
  <si>
    <t>Ocean energy technologies can help reduce degradation of natural habitats through reduced air and water pollution and reduced water consumption, if displacing more polluting or intensive alternatives</t>
  </si>
  <si>
    <t>Solar CSP technologies can help reduce degradation of natural habitats through reduced air and water pollution and reduced water consumption, if displacing more polluting or intensive alternatives</t>
  </si>
  <si>
    <t>Large-hydropower can help reduce degradation of natural habitats through reduced air and water pollution and reduced water consumption, if displacing more polluting or intensive alternatives</t>
  </si>
  <si>
    <t>Small-hydropower can help reduce degradation of natural habitats through reduced air and water pollution and reduced water consumption, if displacing more polluting or intensive alternatives</t>
  </si>
  <si>
    <t>Bioenergy can help reduce degradation of natural habitats through reduced air and water pollution and reduced water consumption, if displacing more polluting or intensive alternatives</t>
  </si>
  <si>
    <t>BECCS can help reduce degradation of natural habitats through reduced air and water pollution and reduced water consumption, if displacing more polluting or intensive alternatives</t>
  </si>
  <si>
    <t>Large-hydropower can lead to degradation of natural habitats. Natural areas are inundated to make space for the water reservoirs and the original route of the river may be changed. Furthermore, dams can lead to sediment deposition and interfere with freshwater wildlife.</t>
  </si>
  <si>
    <t>Small-hydropower can lead to degradation of natural habitats. Natural areas are inundated to make space for the water reservoirs and the original route of the river may be changed. Furthermore, dams can lead to sediment deposition and interfere with freshwater wildlife.</t>
  </si>
  <si>
    <t>Geothermal can cause degradation of natural habitats. Water thermal and non-thermal pollution may occur if water used for electricity generation is discharged in water bodies. Emissions of hydrogen sulphide (H2S) and ammonia (NH3) to air and potential discharge of thermal and polluted water. CO2 and CH4 are also emitted to air. Examples of dissolved chemicals that may be found in the thermal water are sodium chloride (NaCl), boron (B), arsenic (As) and mercury (Hg).</t>
  </si>
  <si>
    <t>Bioenergy can cause degradation of natural habitats through supply chain and operation of plants. Cultivation of bioenergy crops can lead to soil, water, and air pollution from fertiliser use and burning. Biofuel production also takes up large areas of land and may lead to land-use conversion. Monocultures reduce biodiversity. These impacts do not apply to wood and waste energy. Operation of bioenergy thermal plants may lead to increased local air pollution.</t>
  </si>
  <si>
    <t xml:space="preserve">Bioenergy cultivation for use in BECCS can cause degradation of natural habitats. Cultivation of bioenergy crops can lead to soil, water, and air pollution from fertiliser use and burning. Biofuel production also takes up large areas of land and may lead to land-use conversion. Monocultures reduce biodiversity. These impacts do not apply to wood and waste energy. </t>
  </si>
  <si>
    <t>Solar CSP may lead to degradation of natural habitats through development and operation of infrastructure (e.g. thermal water pollution and danger to birds flying through the concentrated solar energy, and land usage).</t>
  </si>
  <si>
    <t xml:space="preserve">Solar PV may lead to degradation of natural habitats through development and operation of infrastructure and land usage. </t>
  </si>
  <si>
    <t xml:space="preserve">Deployment of ocean energy technologies could cause degradation to natural marine habitats as sediments could be redistributed. Debris and pollution may result from maintenance of energy infrastructure in the marine environment. </t>
  </si>
  <si>
    <t xml:space="preserve">Wind turbines and related infrastructure such as service roads and power lines may degrade the natural habitat. Wind turbines may affect birds. </t>
  </si>
  <si>
    <t>Nuclear power can help reduce degradation of natural habitats through reduced air pollution if displacing more polluting alternatives</t>
  </si>
  <si>
    <t xml:space="preserve">Off-grid renewable energy can help reach remote communities, increasing access to energy (energy poverty reduction), and enabling productive economic activities. Access to electricity also enables refrigerated food storage that can increase food availability year-round for communities at risk of hunger. </t>
  </si>
  <si>
    <t>Hydropower can reduce air, water and soil pollution and thus non-communicable diseases when displacing polluting energy sources, such as fossil fuels and bioenergy.</t>
  </si>
  <si>
    <t xml:space="preserve">Hydropower can reduce air, water and soil pollution and thus non-communicable diseases when displacing polluting energy sources, such as fossil fuels and bioenergy. </t>
  </si>
  <si>
    <t xml:space="preserve">Risk of CO2 leakage to air and water and related health concerns. Leakage of air with high concentration of CO2 can be fatal. CO2 contaminated water can also pose health concerns. Additional potential supply chain impacts on air, water and soil from agriculture e.g. fertiliser use </t>
  </si>
  <si>
    <t xml:space="preserve">Hydropower can reduce air, water and soil pollution and contamination when displacing polluting energy sources, such as fossil fuels and bioenergy. </t>
  </si>
  <si>
    <t>Reduction in energy losses and related reduction in energy demand can help reduce energy imports in countries that rely on trade for energy supply</t>
  </si>
  <si>
    <t>Solar PV supports increased resource efficiency and reduces environmental damage vs economic growth powered by conventional energy sources</t>
  </si>
  <si>
    <t>Solar CSP supports increased resource efficiency and reduces environmental damage vs economic growth powered by conventional energy sources</t>
  </si>
  <si>
    <t>Geothermal supports increased resource efficiency and reduces environmental damage vs economic growth powered by conventional energy sources</t>
  </si>
  <si>
    <t>Wind energy supports increased resource efficiency and reduces environmental damage vs economic growth powered by conventional energy sources</t>
  </si>
  <si>
    <t>Large-hydro power supports increased resource efficiency and reduces environmental damage vs economic growth powered by conventional energy sources</t>
  </si>
  <si>
    <t>Small-hydro power supports increased resource efficiency and reduces environmental damage vs economic growth powered by conventional energy sources</t>
  </si>
  <si>
    <t>Ocean energy supports increased resource efficiency and reduces environmental damage vs economic growth powered by conventional energy sources</t>
  </si>
  <si>
    <t>Bioenergy supports increased resource efficiency and reduces environmental damage from GHGs vs economic growth powered by conventional energy sources</t>
  </si>
  <si>
    <t>BECCS supports increased resource efficiency and reduces environmental damage from GHGs vs economic growth powered by conventional energy sources</t>
  </si>
  <si>
    <t xml:space="preserve">Biofuels production used for BECCS can have significant impacts on ecosystems, water bodies and biodiversity if not carefully implemented. This does not apply to waste-to-energy. </t>
  </si>
  <si>
    <t>Deploying solar PV can support full employment through creation of decent jobs</t>
  </si>
  <si>
    <t>Deploying solar CSP can support full employment through creation of decent jobs</t>
  </si>
  <si>
    <t>Deploying solar heating can support full employment through creation of decent jobs</t>
  </si>
  <si>
    <t>Deploying geothermal can support full employment through creation of decent jobs</t>
  </si>
  <si>
    <t>Deploying wind energy can support full employment through creation of decent jobs</t>
  </si>
  <si>
    <t>Deploying large-hydro can support full employment through creation of decent jobs</t>
  </si>
  <si>
    <t>Deploying small-hydro can support full employment through creation of decent jobs</t>
  </si>
  <si>
    <t>Deploying ocean energy can support full employment through creation of decent jobs</t>
  </si>
  <si>
    <t>Deploying bioenergy can support full employment through creation of decent jobs</t>
  </si>
  <si>
    <t xml:space="preserve">Deploying solar PV may lead to job losses from displaced alternative power generation activity </t>
  </si>
  <si>
    <t xml:space="preserve">Deploying solar CSP may lead to job losses from displaced alternative power generation activity </t>
  </si>
  <si>
    <t xml:space="preserve">Deploying solar heating may lead to job losses from displaced alternative power generation activity </t>
  </si>
  <si>
    <t xml:space="preserve">Energy efficiency contributes to reducing the environmental impact of cities as less fuel is needed for the same amount of power generated (e.g. reduced air pollution). </t>
  </si>
  <si>
    <t>Electricity &amp; heat</t>
  </si>
  <si>
    <t>Renewable energy</t>
  </si>
  <si>
    <t>Other technologies</t>
  </si>
  <si>
    <t>SDG 17</t>
  </si>
  <si>
    <t>Partnerships for the goals</t>
  </si>
  <si>
    <t>+</t>
  </si>
  <si>
    <t>+ / –</t>
  </si>
  <si>
    <t>–</t>
  </si>
  <si>
    <t>Target text</t>
  </si>
  <si>
    <t xml:space="preserve">General Principles </t>
  </si>
  <si>
    <t>Electricity &amp; heat:</t>
  </si>
  <si>
    <t>Renewable energy: Off-grid</t>
  </si>
  <si>
    <t>Renewable energy: Bioenergy</t>
  </si>
  <si>
    <t>Renewable energy: Ocean</t>
  </si>
  <si>
    <t>Renewable energy: BECCS</t>
  </si>
  <si>
    <t>Other technologies: CCS</t>
  </si>
  <si>
    <t>Other technologies: Nuclear</t>
  </si>
  <si>
    <t>Renewable energy: Large-hydro</t>
  </si>
  <si>
    <t>Renewable energy: Small-hydro</t>
  </si>
  <si>
    <t>Renewable energy: Geothermal</t>
  </si>
  <si>
    <t>Renewable energy: Wind</t>
  </si>
  <si>
    <t xml:space="preserve">Renewable energy: Solar PV </t>
  </si>
  <si>
    <t>Renewable energy: Solar CSP</t>
  </si>
  <si>
    <t>Renewable energy: Solar heating</t>
  </si>
  <si>
    <t>Other technologies: Gas</t>
  </si>
  <si>
    <r>
      <rPr>
        <b/>
        <sz val="11"/>
        <color rgb="FFFF0000"/>
        <rFont val="Calibri"/>
        <family val="2"/>
        <scheme val="minor"/>
      </rPr>
      <t>Indirect link:</t>
    </r>
    <r>
      <rPr>
        <sz val="11"/>
        <rFont val="Calibri"/>
        <family val="2"/>
        <scheme val="minor"/>
      </rPr>
      <t xml:space="preserve"> Communities could be displaced to build hydropower plants and flood large land areas. Such flooding can also limit agricultural areas.</t>
    </r>
  </si>
  <si>
    <r>
      <rPr>
        <b/>
        <sz val="11"/>
        <color rgb="FFFF0000"/>
        <rFont val="Calibri"/>
        <family val="2"/>
        <scheme val="minor"/>
      </rPr>
      <t>Indirect link:</t>
    </r>
    <r>
      <rPr>
        <sz val="11"/>
        <rFont val="Calibri"/>
        <family val="2"/>
        <scheme val="minor"/>
      </rPr>
      <t xml:space="preserve"> Small-hydro can also conflict with land access of communities in the placement area. </t>
    </r>
  </si>
  <si>
    <r>
      <rPr>
        <b/>
        <sz val="11"/>
        <color rgb="FFFF0000"/>
        <rFont val="Calibri"/>
        <family val="2"/>
        <scheme val="minor"/>
      </rPr>
      <t>Indirect link:</t>
    </r>
    <r>
      <rPr>
        <sz val="11"/>
        <rFont val="Calibri"/>
        <family val="2"/>
        <scheme val="minor"/>
      </rPr>
      <t xml:space="preserve"> Could compete for land and resource access with dependent communities.</t>
    </r>
  </si>
  <si>
    <r>
      <rPr>
        <b/>
        <sz val="11"/>
        <color rgb="FFFF0000"/>
        <rFont val="Calibri"/>
        <family val="2"/>
        <scheme val="minor"/>
      </rPr>
      <t xml:space="preserve">Indirect link: </t>
    </r>
    <r>
      <rPr>
        <sz val="11"/>
        <rFont val="Calibri"/>
        <family val="2"/>
        <scheme val="minor"/>
      </rPr>
      <t>Could compete for land and resource access with dependent communities.</t>
    </r>
  </si>
  <si>
    <r>
      <rPr>
        <b/>
        <sz val="11"/>
        <color rgb="FFFF0000"/>
        <rFont val="Calibri"/>
        <family val="2"/>
        <scheme val="minor"/>
      </rPr>
      <t>Indirect link:</t>
    </r>
    <r>
      <rPr>
        <sz val="11"/>
        <rFont val="Calibri"/>
        <family val="2"/>
        <scheme val="minor"/>
      </rPr>
      <t xml:space="preserve"> Could compete for land and resource access with dependent communities. These impacts could occur upstream, at the stage of crop cultivation and biomass plantations. These impacts do not apply to biogas from waste.</t>
    </r>
  </si>
  <si>
    <r>
      <rPr>
        <b/>
        <sz val="11"/>
        <color rgb="FFFF0000"/>
        <rFont val="Calibri"/>
        <family val="2"/>
        <scheme val="minor"/>
      </rPr>
      <t xml:space="preserve">Indirect link: </t>
    </r>
    <r>
      <rPr>
        <sz val="11"/>
        <rFont val="Calibri"/>
        <family val="2"/>
        <scheme val="minor"/>
      </rPr>
      <t xml:space="preserve">Students can study longer hours and schools can have improved facilities if electricity is available. </t>
    </r>
  </si>
  <si>
    <r>
      <rPr>
        <b/>
        <sz val="11"/>
        <color rgb="FFFF0000"/>
        <rFont val="Calibri"/>
        <family val="2"/>
        <scheme val="minor"/>
      </rPr>
      <t xml:space="preserve">Indirect link: </t>
    </r>
    <r>
      <rPr>
        <sz val="11"/>
        <rFont val="Calibri"/>
        <family val="2"/>
        <scheme val="minor"/>
      </rPr>
      <t>Increase in energy access (focus on off-grid energy) can reduce women's chores (e.g. time picking up fuel wood) which they can dedicate to other tasks</t>
    </r>
  </si>
  <si>
    <r>
      <rPr>
        <b/>
        <sz val="11"/>
        <color rgb="FFFF0000"/>
        <rFont val="Calibri"/>
        <family val="2"/>
        <scheme val="minor"/>
      </rPr>
      <t>Indirect link:</t>
    </r>
    <r>
      <rPr>
        <sz val="11"/>
        <rFont val="Calibri"/>
        <family val="2"/>
        <scheme val="minor"/>
      </rPr>
      <t xml:space="preserve"> An increase in renewables could contribute to sustained economic growth, through job creation, avoided dependence on limited or imported resources and through creation of new industrial activity</t>
    </r>
  </si>
  <si>
    <r>
      <rPr>
        <b/>
        <sz val="11"/>
        <color rgb="FFFF0000"/>
        <rFont val="Calibri"/>
        <family val="2"/>
        <scheme val="minor"/>
      </rPr>
      <t xml:space="preserve">Indirect link: </t>
    </r>
    <r>
      <rPr>
        <sz val="11"/>
        <rFont val="Calibri"/>
        <family val="2"/>
        <scheme val="minor"/>
      </rPr>
      <t>An increase in off-grid renewables could contribute to sustained economic growth, through job creation, avoided dependence on limited or imported resources and through creation of new industrial activity</t>
    </r>
  </si>
  <si>
    <r>
      <rPr>
        <b/>
        <sz val="11"/>
        <color rgb="FFFF0000"/>
        <rFont val="Calibri"/>
        <family val="2"/>
        <scheme val="minor"/>
      </rPr>
      <t xml:space="preserve">Indirect link: </t>
    </r>
    <r>
      <rPr>
        <sz val="11"/>
        <rFont val="Calibri"/>
        <family val="2"/>
        <scheme val="minor"/>
      </rPr>
      <t>An increase in renewables could contribute to sustained economic growth, through job creation, avoided dependence on limited or imported resources and through creation of new industrial activity</t>
    </r>
  </si>
  <si>
    <r>
      <rPr>
        <b/>
        <sz val="11"/>
        <color rgb="FFFF0000"/>
        <rFont val="Calibri"/>
        <family val="2"/>
        <scheme val="minor"/>
      </rPr>
      <t xml:space="preserve">Indirect link: </t>
    </r>
    <r>
      <rPr>
        <sz val="11"/>
        <rFont val="Calibri"/>
        <family val="2"/>
        <scheme val="minor"/>
      </rPr>
      <t xml:space="preserve">Use of BECCS technology may increase energy use per GDP as additional energy is required to operate the carbon capture and storage system. </t>
    </r>
  </si>
  <si>
    <r>
      <rPr>
        <b/>
        <sz val="11"/>
        <color rgb="FFFF0000"/>
        <rFont val="Calibri"/>
        <family val="2"/>
        <scheme val="minor"/>
      </rPr>
      <t>Indirect link:</t>
    </r>
    <r>
      <rPr>
        <sz val="11"/>
        <rFont val="Calibri"/>
        <family val="2"/>
        <scheme val="minor"/>
      </rPr>
      <t xml:space="preserve"> Would increase energy use per GDP as additional energy is required to operate the carbon capture and storage system. </t>
    </r>
  </si>
  <si>
    <r>
      <rPr>
        <b/>
        <sz val="11"/>
        <color rgb="FFFF0000"/>
        <rFont val="Calibri"/>
        <family val="2"/>
        <scheme val="minor"/>
      </rPr>
      <t>Indirect link:</t>
    </r>
    <r>
      <rPr>
        <sz val="11"/>
        <rFont val="Calibri"/>
        <family val="2"/>
        <scheme val="minor"/>
      </rPr>
      <t xml:space="preserve"> Deployment of new energy technologies can support economic productivity by creating new industrial activity, supply chain development, and innovation</t>
    </r>
  </si>
  <si>
    <r>
      <rPr>
        <b/>
        <sz val="11"/>
        <color rgb="FFFF0000"/>
        <rFont val="Calibri"/>
        <family val="2"/>
        <scheme val="minor"/>
      </rPr>
      <t xml:space="preserve">Indirect link: </t>
    </r>
    <r>
      <rPr>
        <sz val="11"/>
        <rFont val="Calibri"/>
        <family val="2"/>
        <scheme val="minor"/>
      </rPr>
      <t>Deployment of new energy technologies can support economic productivity by creating new industrial activity, supply chain development, and innovation</t>
    </r>
  </si>
  <si>
    <r>
      <rPr>
        <b/>
        <sz val="11"/>
        <color rgb="FFFF0000"/>
        <rFont val="Calibri"/>
        <family val="2"/>
        <scheme val="minor"/>
      </rPr>
      <t>Indirect link:</t>
    </r>
    <r>
      <rPr>
        <sz val="11"/>
        <rFont val="Calibri"/>
        <family val="2"/>
        <scheme val="minor"/>
      </rPr>
      <t xml:space="preserve"> Investment in energy efficiency supports productive activities, job creation, supply chain development, innovation, and enterprise development</t>
    </r>
  </si>
  <si>
    <r>
      <rPr>
        <b/>
        <sz val="11"/>
        <color rgb="FFFF0000"/>
        <rFont val="Calibri"/>
        <family val="2"/>
        <scheme val="minor"/>
      </rPr>
      <t>Indirect link:</t>
    </r>
    <r>
      <rPr>
        <sz val="11"/>
        <rFont val="Calibri"/>
        <family val="2"/>
        <scheme val="minor"/>
      </rPr>
      <t xml:space="preserve"> Investment in transmission efficiency supports productive activities, job creation, supply chain development, innovation, and enterprise development</t>
    </r>
  </si>
  <si>
    <r>
      <rPr>
        <b/>
        <sz val="11"/>
        <color rgb="FFFF0000"/>
        <rFont val="Calibri"/>
        <family val="2"/>
        <scheme val="minor"/>
      </rPr>
      <t>Indirect link:</t>
    </r>
    <r>
      <rPr>
        <sz val="11"/>
        <rFont val="Calibri"/>
        <family val="2"/>
        <scheme val="minor"/>
      </rPr>
      <t xml:space="preserve"> Investment in CCS supports productive activities, job creation, supply chain development, innovation, and enterprise development</t>
    </r>
  </si>
  <si>
    <r>
      <rPr>
        <b/>
        <sz val="11"/>
        <color rgb="FFFF0000"/>
        <rFont val="Calibri"/>
        <family val="2"/>
        <scheme val="minor"/>
      </rPr>
      <t xml:space="preserve">Indirect link: </t>
    </r>
    <r>
      <rPr>
        <sz val="11"/>
        <rFont val="Calibri"/>
        <family val="2"/>
        <scheme val="minor"/>
      </rPr>
      <t>Investment in nuclear supports productive activities, job creation, supply chain development, innovation, and enterprise development</t>
    </r>
  </si>
  <si>
    <r>
      <rPr>
        <b/>
        <sz val="11"/>
        <color rgb="FFFF0000"/>
        <rFont val="Calibri"/>
        <family val="2"/>
        <scheme val="minor"/>
      </rPr>
      <t xml:space="preserve">Indirect link: </t>
    </r>
    <r>
      <rPr>
        <sz val="11"/>
        <rFont val="Calibri"/>
        <family val="2"/>
        <scheme val="minor"/>
      </rPr>
      <t>Investment in gas technology supports productive activities, job creation, supply chain development, innovation, and enterprise development</t>
    </r>
  </si>
  <si>
    <r>
      <rPr>
        <b/>
        <sz val="11"/>
        <color rgb="FFFF0000"/>
        <rFont val="Calibri"/>
        <family val="2"/>
        <scheme val="minor"/>
      </rPr>
      <t>Indirect link:</t>
    </r>
    <r>
      <rPr>
        <sz val="11"/>
        <rFont val="Calibri"/>
        <family val="2"/>
        <scheme val="minor"/>
      </rPr>
      <t xml:space="preserve"> Investment in renewables supports productive activities, job creation, supply chain development, innovation, and enterprise development</t>
    </r>
  </si>
  <si>
    <r>
      <rPr>
        <b/>
        <sz val="11"/>
        <color rgb="FFFF0000"/>
        <rFont val="Calibri"/>
        <family val="2"/>
        <scheme val="minor"/>
      </rPr>
      <t>Indirect link:</t>
    </r>
    <r>
      <rPr>
        <sz val="11"/>
        <rFont val="Calibri"/>
        <family val="2"/>
        <scheme val="minor"/>
      </rPr>
      <t xml:space="preserve"> Investment in off-grid renewables supports productive activities, job creation, supply chain development, innovation, and enterprise development</t>
    </r>
  </si>
  <si>
    <r>
      <rPr>
        <b/>
        <sz val="11"/>
        <color rgb="FFFF0000"/>
        <rFont val="Calibri"/>
        <family val="2"/>
        <scheme val="minor"/>
      </rPr>
      <t>Indirect link:</t>
    </r>
    <r>
      <rPr>
        <sz val="11"/>
        <rFont val="Calibri"/>
        <family val="2"/>
        <scheme val="minor"/>
      </rPr>
      <t xml:space="preserve"> Improved efficiency upgrades the technological capabilities of the power sector</t>
    </r>
  </si>
  <si>
    <r>
      <rPr>
        <b/>
        <sz val="11"/>
        <color rgb="FFFF0000"/>
        <rFont val="Calibri"/>
        <family val="2"/>
        <scheme val="minor"/>
      </rPr>
      <t xml:space="preserve">Indirect link: </t>
    </r>
    <r>
      <rPr>
        <sz val="11"/>
        <rFont val="Calibri"/>
        <family val="2"/>
        <scheme val="minor"/>
      </rPr>
      <t>Improved efficiency upgrades the technological capabilities of the power sector</t>
    </r>
  </si>
  <si>
    <r>
      <rPr>
        <b/>
        <sz val="11"/>
        <color rgb="FFFF0000"/>
        <rFont val="Calibri"/>
        <family val="2"/>
        <scheme val="minor"/>
      </rPr>
      <t xml:space="preserve">Indirect link: </t>
    </r>
    <r>
      <rPr>
        <sz val="11"/>
        <rFont val="Calibri"/>
        <family val="2"/>
        <scheme val="minor"/>
      </rPr>
      <t>Improved transmission and distribution upgrades the technological capabilities of the power sector</t>
    </r>
  </si>
  <si>
    <r>
      <rPr>
        <b/>
        <sz val="11"/>
        <color rgb="FFFF0000"/>
        <rFont val="Calibri"/>
        <family val="2"/>
        <scheme val="minor"/>
      </rPr>
      <t>Indirect link:</t>
    </r>
    <r>
      <rPr>
        <sz val="11"/>
        <rFont val="Calibri"/>
        <family val="2"/>
        <scheme val="minor"/>
      </rPr>
      <t xml:space="preserve"> Implementing CCS upgrades the technological capabilities of the power sector  and other relevant sectors</t>
    </r>
  </si>
  <si>
    <r>
      <rPr>
        <b/>
        <sz val="11"/>
        <color rgb="FFFF0000"/>
        <rFont val="Calibri"/>
        <family val="2"/>
        <scheme val="minor"/>
      </rPr>
      <t>Indirect link:</t>
    </r>
    <r>
      <rPr>
        <sz val="11"/>
        <rFont val="Calibri"/>
        <family val="2"/>
        <scheme val="minor"/>
      </rPr>
      <t xml:space="preserve"> Implementing new and modern gas technology can upgrade the technological capabilities of the power sector</t>
    </r>
  </si>
  <si>
    <r>
      <rPr>
        <b/>
        <sz val="11"/>
        <color rgb="FFFF0000"/>
        <rFont val="Calibri"/>
        <family val="2"/>
        <scheme val="minor"/>
      </rPr>
      <t>Indirect link:</t>
    </r>
    <r>
      <rPr>
        <sz val="11"/>
        <rFont val="Calibri"/>
        <family val="2"/>
        <scheme val="minor"/>
      </rPr>
      <t xml:space="preserve"> Implementing new nuclear technology upgrades the technological capabilities of the power sector  and other relevant sectors</t>
    </r>
  </si>
  <si>
    <r>
      <rPr>
        <b/>
        <sz val="11"/>
        <color rgb="FFFF0000"/>
        <rFont val="Calibri"/>
        <family val="2"/>
        <scheme val="minor"/>
      </rPr>
      <t xml:space="preserve">Indirect link: </t>
    </r>
    <r>
      <rPr>
        <sz val="11"/>
        <rFont val="Calibri"/>
        <family val="2"/>
        <scheme val="minor"/>
      </rPr>
      <t>Deploying solar PV technology upgrades the technological capabilities of the power sector  and other relevant sectors</t>
    </r>
  </si>
  <si>
    <r>
      <rPr>
        <b/>
        <sz val="11"/>
        <color rgb="FFFF0000"/>
        <rFont val="Calibri"/>
        <family val="2"/>
        <scheme val="minor"/>
      </rPr>
      <t>Indirect link:</t>
    </r>
    <r>
      <rPr>
        <sz val="11"/>
        <rFont val="Calibri"/>
        <family val="2"/>
        <scheme val="minor"/>
      </rPr>
      <t xml:space="preserve"> Deploying solar CSP technology upgrades the technological capabilities of the power sector  and other relevant sectors</t>
    </r>
  </si>
  <si>
    <r>
      <rPr>
        <b/>
        <sz val="11"/>
        <color rgb="FFFF0000"/>
        <rFont val="Calibri"/>
        <family val="2"/>
        <scheme val="minor"/>
      </rPr>
      <t xml:space="preserve">Indirect link: </t>
    </r>
    <r>
      <rPr>
        <sz val="11"/>
        <rFont val="Calibri"/>
        <family val="2"/>
        <scheme val="minor"/>
      </rPr>
      <t>Deploying solar heating technology upgrades technological capabilities</t>
    </r>
  </si>
  <si>
    <r>
      <rPr>
        <b/>
        <sz val="11"/>
        <color rgb="FFFF0000"/>
        <rFont val="Calibri"/>
        <family val="2"/>
        <scheme val="minor"/>
      </rPr>
      <t>Indirect link:</t>
    </r>
    <r>
      <rPr>
        <sz val="11"/>
        <rFont val="Calibri"/>
        <family val="2"/>
        <scheme val="minor"/>
      </rPr>
      <t xml:space="preserve"> Deploying geothermal technology upgrades the technological capabilities of the power sector  and other relevant sectors</t>
    </r>
  </si>
  <si>
    <r>
      <rPr>
        <b/>
        <sz val="11"/>
        <color rgb="FFFF0000"/>
        <rFont val="Calibri"/>
        <family val="2"/>
        <scheme val="minor"/>
      </rPr>
      <t>Indirect link:</t>
    </r>
    <r>
      <rPr>
        <sz val="11"/>
        <rFont val="Calibri"/>
        <family val="2"/>
        <scheme val="minor"/>
      </rPr>
      <t xml:space="preserve"> Deploying wind power upgrades the technological capabilities of the power sector  and other relevant sectors</t>
    </r>
  </si>
  <si>
    <r>
      <rPr>
        <b/>
        <sz val="11"/>
        <color rgb="FFFF0000"/>
        <rFont val="Calibri"/>
        <family val="2"/>
        <scheme val="minor"/>
      </rPr>
      <t xml:space="preserve">Indirect link: </t>
    </r>
    <r>
      <rPr>
        <sz val="11"/>
        <rFont val="Calibri"/>
        <family val="2"/>
        <scheme val="minor"/>
      </rPr>
      <t>Deploying hydropower upgrades the technological capabilities of the power sector and other relevant sectors</t>
    </r>
  </si>
  <si>
    <r>
      <rPr>
        <b/>
        <sz val="11"/>
        <color rgb="FFFF0000"/>
        <rFont val="Calibri"/>
        <family val="2"/>
        <scheme val="minor"/>
      </rPr>
      <t>Indirect link:</t>
    </r>
    <r>
      <rPr>
        <sz val="11"/>
        <rFont val="Calibri"/>
        <family val="2"/>
        <scheme val="minor"/>
      </rPr>
      <t xml:space="preserve"> Deploying hydropower upgrades the technological capabilities of the power sector and other relevant sectors</t>
    </r>
  </si>
  <si>
    <r>
      <rPr>
        <b/>
        <sz val="11"/>
        <color rgb="FFFF0000"/>
        <rFont val="Calibri"/>
        <family val="2"/>
        <scheme val="minor"/>
      </rPr>
      <t>Indirect link:</t>
    </r>
    <r>
      <rPr>
        <sz val="11"/>
        <rFont val="Calibri"/>
        <family val="2"/>
        <scheme val="minor"/>
      </rPr>
      <t xml:space="preserve"> Deploying ocean power upgrades the technological capabilities of the power sector  and other relevant sectors</t>
    </r>
  </si>
  <si>
    <r>
      <rPr>
        <b/>
        <sz val="11"/>
        <color rgb="FFFF0000"/>
        <rFont val="Calibri"/>
        <family val="2"/>
        <scheme val="minor"/>
      </rPr>
      <t>Indirect link:</t>
    </r>
    <r>
      <rPr>
        <sz val="11"/>
        <rFont val="Calibri"/>
        <family val="2"/>
        <scheme val="minor"/>
      </rPr>
      <t xml:space="preserve"> Deploying bioenergy upgrades the technological capabilities of the power sector and other relevant sectors</t>
    </r>
  </si>
  <si>
    <r>
      <rPr>
        <b/>
        <sz val="11"/>
        <color rgb="FFFF0000"/>
        <rFont val="Calibri"/>
        <family val="2"/>
        <scheme val="minor"/>
      </rPr>
      <t xml:space="preserve">Indirect link: </t>
    </r>
    <r>
      <rPr>
        <sz val="11"/>
        <rFont val="Calibri"/>
        <family val="2"/>
        <scheme val="minor"/>
      </rPr>
      <t>Deploying BECCS upgrades the technological capabilities of the power sector and other relevant sectors</t>
    </r>
  </si>
  <si>
    <r>
      <rPr>
        <b/>
        <sz val="11"/>
        <color rgb="FFFF0000"/>
        <rFont val="Calibri"/>
        <family val="2"/>
        <scheme val="minor"/>
      </rPr>
      <t>Indirect link:</t>
    </r>
    <r>
      <rPr>
        <sz val="11"/>
        <rFont val="Calibri"/>
        <family val="2"/>
        <scheme val="minor"/>
      </rPr>
      <t xml:space="preserve"> Increasing solar PV will lead to an increase in share of renewables, which contributes to having sustainable transport systems (for share of electric vehicles).</t>
    </r>
  </si>
  <si>
    <r>
      <rPr>
        <b/>
        <sz val="11"/>
        <color rgb="FFFF0000"/>
        <rFont val="Calibri"/>
        <family val="2"/>
        <scheme val="minor"/>
      </rPr>
      <t>Indirect link:</t>
    </r>
    <r>
      <rPr>
        <sz val="11"/>
        <rFont val="Calibri"/>
        <family val="2"/>
        <scheme val="minor"/>
      </rPr>
      <t xml:space="preserve"> Increasing solar CSP will lead to an increase in share of renewables, which contributes to having sustainable transport systems (for share of electric vehicles).</t>
    </r>
  </si>
  <si>
    <r>
      <rPr>
        <b/>
        <sz val="11"/>
        <color rgb="FFFF0000"/>
        <rFont val="Calibri"/>
        <family val="2"/>
        <scheme val="minor"/>
      </rPr>
      <t>Indirect link:</t>
    </r>
    <r>
      <rPr>
        <sz val="11"/>
        <rFont val="Calibri"/>
        <family val="2"/>
        <scheme val="minor"/>
      </rPr>
      <t xml:space="preserve"> Increasing geothermal will lead to an increase in share of renewables, which contributes to having sustainable transport systems (for share of electric vehicles).</t>
    </r>
  </si>
  <si>
    <r>
      <rPr>
        <b/>
        <sz val="11"/>
        <color rgb="FFFF0000"/>
        <rFont val="Calibri"/>
        <family val="2"/>
        <scheme val="minor"/>
      </rPr>
      <t xml:space="preserve">Indirect link: </t>
    </r>
    <r>
      <rPr>
        <sz val="11"/>
        <rFont val="Calibri"/>
        <family val="2"/>
        <scheme val="minor"/>
      </rPr>
      <t>Increasing wind power will lead to an increase in share of renewables, which contributes to having sustainable transport systems (for share of electric vehicles).</t>
    </r>
  </si>
  <si>
    <r>
      <rPr>
        <b/>
        <sz val="11"/>
        <color rgb="FFFF0000"/>
        <rFont val="Calibri"/>
        <family val="2"/>
        <scheme val="minor"/>
      </rPr>
      <t xml:space="preserve">Indirect link: </t>
    </r>
    <r>
      <rPr>
        <sz val="11"/>
        <rFont val="Calibri"/>
        <family val="2"/>
        <scheme val="minor"/>
      </rPr>
      <t>Increasing large-hydro will lead to an increase in share of renewables, which contributes to having sustainable transport systems (for share of electric vehicles).</t>
    </r>
  </si>
  <si>
    <r>
      <rPr>
        <b/>
        <sz val="11"/>
        <color rgb="FFFF0000"/>
        <rFont val="Calibri"/>
        <family val="2"/>
        <scheme val="minor"/>
      </rPr>
      <t>Indirect link:</t>
    </r>
    <r>
      <rPr>
        <sz val="11"/>
        <rFont val="Calibri"/>
        <family val="2"/>
        <scheme val="minor"/>
      </rPr>
      <t xml:space="preserve"> Increasing small-hydro will lead to an increase in share of renewables, which contributes to having sustainable transport systems (for share of electric vehicles).</t>
    </r>
  </si>
  <si>
    <r>
      <rPr>
        <b/>
        <sz val="11"/>
        <color rgb="FFFF0000"/>
        <rFont val="Calibri"/>
        <family val="2"/>
        <scheme val="minor"/>
      </rPr>
      <t xml:space="preserve">Indirect link: </t>
    </r>
    <r>
      <rPr>
        <sz val="11"/>
        <rFont val="Calibri"/>
        <family val="2"/>
        <scheme val="minor"/>
      </rPr>
      <t>Increasing ocean power generation will lead to an increase in share of renewables, which contributes to having sustainable transport systems (for share of electric vehicles).</t>
    </r>
  </si>
  <si>
    <r>
      <rPr>
        <b/>
        <sz val="11"/>
        <color rgb="FFFF0000"/>
        <rFont val="Calibri"/>
        <family val="2"/>
        <scheme val="minor"/>
      </rPr>
      <t>Indirect link:</t>
    </r>
    <r>
      <rPr>
        <sz val="11"/>
        <rFont val="Calibri"/>
        <family val="2"/>
        <scheme val="minor"/>
      </rPr>
      <t xml:space="preserve"> Bioenergy can generate sustainable electricity, which is a prerequisite for sustainable electric transport systems.</t>
    </r>
  </si>
  <si>
    <r>
      <rPr>
        <b/>
        <sz val="11"/>
        <color rgb="FFFF0000"/>
        <rFont val="Calibri"/>
        <family val="2"/>
        <scheme val="minor"/>
      </rPr>
      <t xml:space="preserve">Indirect link: </t>
    </r>
    <r>
      <rPr>
        <sz val="11"/>
        <rFont val="Calibri"/>
        <family val="2"/>
        <scheme val="minor"/>
      </rPr>
      <t>BECCS can generate sustainable electricity, which is a prerequisite for sustainable electric transport systems.</t>
    </r>
  </si>
  <si>
    <r>
      <rPr>
        <b/>
        <sz val="11"/>
        <color rgb="FFFF0000"/>
        <rFont val="Calibri"/>
        <family val="2"/>
        <scheme val="minor"/>
      </rPr>
      <t xml:space="preserve">Indirect link: </t>
    </r>
    <r>
      <rPr>
        <sz val="11"/>
        <rFont val="Calibri"/>
        <family val="2"/>
        <scheme val="minor"/>
      </rPr>
      <t>Deployment of solar PV supports sustainable urbanisation.</t>
    </r>
  </si>
  <si>
    <r>
      <rPr>
        <b/>
        <sz val="11"/>
        <color rgb="FFFF0000"/>
        <rFont val="Calibri"/>
        <family val="2"/>
        <scheme val="minor"/>
      </rPr>
      <t xml:space="preserve">Indirect link: </t>
    </r>
    <r>
      <rPr>
        <sz val="11"/>
        <rFont val="Calibri"/>
        <family val="2"/>
        <scheme val="minor"/>
      </rPr>
      <t>Deployment of solar CSP supports sustainable urbanisation.</t>
    </r>
  </si>
  <si>
    <r>
      <rPr>
        <b/>
        <sz val="11"/>
        <color rgb="FFFF0000"/>
        <rFont val="Calibri"/>
        <family val="2"/>
        <scheme val="minor"/>
      </rPr>
      <t>Indirect link:</t>
    </r>
    <r>
      <rPr>
        <sz val="11"/>
        <rFont val="Calibri"/>
        <family val="2"/>
        <scheme val="minor"/>
      </rPr>
      <t xml:space="preserve"> Deployment of solar heating supports sustainable urbanisation.</t>
    </r>
  </si>
  <si>
    <r>
      <rPr>
        <b/>
        <sz val="11"/>
        <color rgb="FFFF0000"/>
        <rFont val="Calibri"/>
        <family val="2"/>
        <scheme val="minor"/>
      </rPr>
      <t>Indirect link:</t>
    </r>
    <r>
      <rPr>
        <sz val="11"/>
        <rFont val="Calibri"/>
        <family val="2"/>
        <scheme val="minor"/>
      </rPr>
      <t xml:space="preserve"> Deployment of geothermal supports sustainable urbanisation.</t>
    </r>
  </si>
  <si>
    <r>
      <rPr>
        <b/>
        <sz val="11"/>
        <color rgb="FFFF0000"/>
        <rFont val="Calibri"/>
        <family val="2"/>
        <scheme val="minor"/>
      </rPr>
      <t>Indirect link:</t>
    </r>
    <r>
      <rPr>
        <sz val="11"/>
        <rFont val="Calibri"/>
        <family val="2"/>
        <scheme val="minor"/>
      </rPr>
      <t xml:space="preserve"> Deployment of wind power supports sustainable urbanisation.</t>
    </r>
  </si>
  <si>
    <r>
      <rPr>
        <b/>
        <sz val="11"/>
        <color rgb="FFFF0000"/>
        <rFont val="Calibri"/>
        <family val="2"/>
        <scheme val="minor"/>
      </rPr>
      <t xml:space="preserve">Indirect link: </t>
    </r>
    <r>
      <rPr>
        <sz val="11"/>
        <rFont val="Calibri"/>
        <family val="2"/>
        <scheme val="minor"/>
      </rPr>
      <t>Deployment of large-hydro supports sustainable urbanisation.</t>
    </r>
  </si>
  <si>
    <r>
      <rPr>
        <b/>
        <sz val="11"/>
        <color rgb="FFFF0000"/>
        <rFont val="Calibri"/>
        <family val="2"/>
        <scheme val="minor"/>
      </rPr>
      <t>Indirect link:</t>
    </r>
    <r>
      <rPr>
        <sz val="11"/>
        <rFont val="Calibri"/>
        <family val="2"/>
        <scheme val="minor"/>
      </rPr>
      <t xml:space="preserve"> Deployment of small-hydro supports sustainable urbanisation.</t>
    </r>
  </si>
  <si>
    <r>
      <rPr>
        <b/>
        <sz val="11"/>
        <color rgb="FFFF0000"/>
        <rFont val="Calibri"/>
        <family val="2"/>
        <scheme val="minor"/>
      </rPr>
      <t xml:space="preserve">Indirect link: </t>
    </r>
    <r>
      <rPr>
        <sz val="11"/>
        <rFont val="Calibri"/>
        <family val="2"/>
        <scheme val="minor"/>
      </rPr>
      <t>Deployment of ocean power technology supports sustainable urbanisation.</t>
    </r>
  </si>
  <si>
    <r>
      <rPr>
        <b/>
        <sz val="11"/>
        <color rgb="FFFF0000"/>
        <rFont val="Calibri"/>
        <family val="2"/>
        <scheme val="minor"/>
      </rPr>
      <t>Indirect link:</t>
    </r>
    <r>
      <rPr>
        <sz val="11"/>
        <rFont val="Calibri"/>
        <family val="2"/>
        <scheme val="minor"/>
      </rPr>
      <t xml:space="preserve"> Deployment of bioenergy can support sustainable urbanisation.</t>
    </r>
  </si>
  <si>
    <r>
      <rPr>
        <b/>
        <sz val="11"/>
        <color rgb="FFFF0000"/>
        <rFont val="Calibri"/>
        <family val="2"/>
        <scheme val="minor"/>
      </rPr>
      <t xml:space="preserve">Indirect link: </t>
    </r>
    <r>
      <rPr>
        <sz val="11"/>
        <rFont val="Calibri"/>
        <family val="2"/>
        <scheme val="minor"/>
      </rPr>
      <t>Deployment of BECCS can support sustainable urbanisation.</t>
    </r>
  </si>
  <si>
    <r>
      <rPr>
        <b/>
        <sz val="11"/>
        <color rgb="FFFF0000"/>
        <rFont val="Calibri"/>
        <family val="2"/>
        <scheme val="minor"/>
      </rPr>
      <t>Indirect link:</t>
    </r>
    <r>
      <rPr>
        <sz val="11"/>
        <rFont val="Calibri"/>
        <family val="2"/>
        <scheme val="minor"/>
      </rPr>
      <t xml:space="preserve"> Communities tend to be more involved when installing off-grid renewables</t>
    </r>
  </si>
  <si>
    <t>Strengthen domestic resource mobilization, including through international support to developing countries, to improve domestic capacity for tax and other revenue collection </t>
  </si>
  <si>
    <t>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 </t>
  </si>
  <si>
    <t>Mobilize additional financial resources for developing countries from multiple sources </t>
  </si>
  <si>
    <t>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</si>
  <si>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Adopt and implement investment promotion regimes for least developed countries</t>
  </si>
  <si>
    <t>Enhance North-South, South-South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 </t>
  </si>
  <si>
    <t>Promote the development, transfer, dissemination and diffusion of environmentally sound technologies to developing countries on favourable terms, including on concessional and preferential terms, as mutually agreed </t>
  </si>
  <si>
    <t>Fully operationalize the technology bank and science, technology and innovation capacity-building mechanism for least developed countries by 2017 and enhance the use of enabling technology, in particular information and communications technology</t>
  </si>
  <si>
    <t>Enhance international support for implementing effective and targeted capacity-building in developing countries to support national plans to implement all the sustainable development goals, including through North-South, South-South and triangular cooperation</t>
  </si>
  <si>
    <t>Promote a universal, rules-based, open, non-discriminatory and equitable multilateral trading system under the World Trade Organization, including through the conclusion of negotiations under its Doha Development Agenda </t>
  </si>
  <si>
    <t>Significantly increase the exports of developing countries, in particular with a view to doubling the least developed countries’ share of global exports by 2020 </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</si>
  <si>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</si>
  <si>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Enhance global macroeconomic stability, including through policy coordination and policy coherence</t>
  </si>
  <si>
    <t>Enhance policy coherence for sustainable development </t>
  </si>
  <si>
    <t>Respect each country’s policy space and leadership to establish and implement policies for poverty eradication and sustainable development </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</si>
  <si>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</si>
  <si>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Encourage and promote effective public, public-private and civil society partnerships, building on the experience and resourcing strategies of partnerships </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</si>
  <si>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 </t>
  </si>
  <si>
    <t>By 2030, build on existing initiatives to develop measurements of progress on sustainable development that complement gross domestic product, and support statistical capacity-building in developing countries</t>
  </si>
  <si>
    <t>17. Peace, justice and strong institutions</t>
  </si>
  <si>
    <t>17.1</t>
  </si>
  <si>
    <t>17.2</t>
  </si>
  <si>
    <t>17.3</t>
  </si>
  <si>
    <t>17.4</t>
  </si>
  <si>
    <t>17.5</t>
  </si>
  <si>
    <t>17.6</t>
  </si>
  <si>
    <t>17.7</t>
  </si>
  <si>
    <t>17.8</t>
  </si>
  <si>
    <t>17.9</t>
  </si>
  <si>
    <t>17.10</t>
  </si>
  <si>
    <t>17.11</t>
  </si>
  <si>
    <t>17.12</t>
  </si>
  <si>
    <t>17.13</t>
  </si>
  <si>
    <t>17.14</t>
  </si>
  <si>
    <t>17.15</t>
  </si>
  <si>
    <t>17.16</t>
  </si>
  <si>
    <t>17.17</t>
  </si>
  <si>
    <t>17.18</t>
  </si>
  <si>
    <t>17.19</t>
  </si>
  <si>
    <t>Utility scale solar PV power plants supplying grid electricity</t>
  </si>
  <si>
    <t>Utility scale concentrated solar power (CSP) plants supplying grid electricity</t>
  </si>
  <si>
    <t>Building-scale solar water heating systems (commercial or residential buildings)</t>
  </si>
  <si>
    <t>Utility scale geothermal plants supplying grid electricity</t>
  </si>
  <si>
    <t>Utility scale onshore wind farms supplying grid electricity</t>
  </si>
  <si>
    <t>Utility scale hydropower projects supplying grid electricity</t>
  </si>
  <si>
    <t>Small scale hydropower projects supplying electricity for local use</t>
  </si>
  <si>
    <t>Utility scale projects supplying grid electricity from wave energy, tidal stream or tidal range</t>
  </si>
  <si>
    <t>Electricity or heat supplied from biomass, whether from direct combustion of biomass or after conversion to biofuels (liquid or gas)</t>
  </si>
  <si>
    <t>Micro scale (household or village scale) renewable energy projects supplying electricity for local use (most likely PV or wind)</t>
  </si>
  <si>
    <t>Utility scale power plants burning natural gas to provide grid electricity</t>
  </si>
  <si>
    <t>Fossil fuel power plants fitted with carbon capture and storage (CCS) technology</t>
  </si>
  <si>
    <t>Utility scale nuclear power plants providing grid electricity</t>
  </si>
  <si>
    <t>Improvements in power plant efficiency, reducing the amount of fuel needed per unit of electricity produced</t>
  </si>
  <si>
    <t>Increased efficiency through CHP</t>
  </si>
  <si>
    <t>Combined Heat and Power (CHP) plants producing both electricity (grid or local use) and heat (for local use)</t>
  </si>
  <si>
    <t>Improvements in transmission and distribution efficiency to reduce losses and reduce required fuel consumption per unit of electricity consumed by end users</t>
  </si>
  <si>
    <r>
      <rPr>
        <b/>
        <sz val="11"/>
        <color rgb="FFFF0000"/>
        <rFont val="Calibri"/>
        <family val="2"/>
        <scheme val="minor"/>
      </rPr>
      <t>Indirect link:</t>
    </r>
    <r>
      <rPr>
        <b/>
        <sz val="11"/>
        <rFont val="Calibri"/>
        <family val="2"/>
        <scheme val="minor"/>
      </rPr>
      <t xml:space="preserve"> </t>
    </r>
    <r>
      <rPr>
        <sz val="11"/>
        <rFont val="Calibri"/>
        <family val="2"/>
        <scheme val="minor"/>
      </rPr>
      <t>CCS reduces the amount of GHG and air pollutants from power generation, contributing to having sustainable transport systems (for share of electric vehicles).</t>
    </r>
  </si>
  <si>
    <r>
      <rPr>
        <b/>
        <sz val="11"/>
        <color rgb="FFFF0000"/>
        <rFont val="Calibri"/>
        <family val="2"/>
        <scheme val="minor"/>
      </rPr>
      <t>Indirect link:</t>
    </r>
    <r>
      <rPr>
        <sz val="11"/>
        <rFont val="Calibri"/>
        <family val="2"/>
        <scheme val="minor"/>
      </rPr>
      <t xml:space="preserve"> Nuclear reduces the amount of GHG and air pollutants from power generation, contributing to having sustainable transport systems (for share of electric vehicles).</t>
    </r>
  </si>
  <si>
    <r>
      <rPr>
        <b/>
        <sz val="11"/>
        <color rgb="FFFF0000"/>
        <rFont val="Calibri"/>
        <family val="2"/>
        <scheme val="minor"/>
      </rPr>
      <t xml:space="preserve">Indirect link: </t>
    </r>
    <r>
      <rPr>
        <sz val="11"/>
        <rFont val="Calibri"/>
        <family val="2"/>
        <scheme val="minor"/>
      </rPr>
      <t>CCS reduces the amount of GHG and air pollutants from power generation, contributing to having sustainable cities (cleaner electricity consumed in buildings).</t>
    </r>
  </si>
  <si>
    <r>
      <rPr>
        <b/>
        <sz val="11"/>
        <color rgb="FFFF0000"/>
        <rFont val="Calibri"/>
        <family val="2"/>
        <scheme val="minor"/>
      </rPr>
      <t>Indirect link:</t>
    </r>
    <r>
      <rPr>
        <sz val="11"/>
        <rFont val="Calibri"/>
        <family val="2"/>
        <scheme val="minor"/>
      </rPr>
      <t xml:space="preserve"> When displacing more pollutant sources, gas reduces the amount of GHG and air pollutants from power generation, contributing to having sustainable cities (cleaner electricity consumed in buildings).</t>
    </r>
  </si>
  <si>
    <r>
      <rPr>
        <b/>
        <sz val="11"/>
        <color rgb="FFFF0000"/>
        <rFont val="Calibri"/>
        <family val="2"/>
        <scheme val="minor"/>
      </rPr>
      <t xml:space="preserve">Indirect link: </t>
    </r>
    <r>
      <rPr>
        <sz val="11"/>
        <rFont val="Calibri"/>
        <family val="2"/>
        <scheme val="minor"/>
      </rPr>
      <t>Nuclear reduces the amount of GHG and air pollutants from power generation, contributing to having sustainable cities (cleaner electricity consumed in buildings).</t>
    </r>
  </si>
  <si>
    <r>
      <rPr>
        <b/>
        <sz val="11"/>
        <color rgb="FFFF0000"/>
        <rFont val="Calibri"/>
        <family val="2"/>
        <scheme val="minor"/>
      </rPr>
      <t>Indirect link:</t>
    </r>
    <r>
      <rPr>
        <sz val="11"/>
        <rFont val="Calibri"/>
        <family val="2"/>
        <scheme val="minor"/>
      </rPr>
      <t xml:space="preserve"> Could compete for land ownership and resource access with dependent communities.</t>
    </r>
  </si>
  <si>
    <t>Gas powered plants can reduce air pollution and thus non-communicable diseases when displacing more polluting energy sources (e.g. coal).</t>
  </si>
  <si>
    <t>Gas powered plants can reduce air pollution when displacing more polluting energy sources (e.g. coal).</t>
  </si>
  <si>
    <t>Investments in modern gas power plants can contribute to having modern and reliable energy services</t>
  </si>
  <si>
    <t>Investments in nuclear power plants can contribute to having modern and reliable energy services</t>
  </si>
  <si>
    <t>Most ocean energy technologies are not commercially mature and deployment could lead to increased energy prices</t>
  </si>
  <si>
    <t>BECCS is not commercially mature and deployment could lead to increased energy prices. Additional energy is also required to run the CCS system which will also affect running costs</t>
  </si>
  <si>
    <t>Nuclear energy is likely to be very expensive to deploy in most country situations due to huge infrastructure costs and costs of handling waste and decommissioning nuclear sites, thus likely to have negative impact on affordability</t>
  </si>
  <si>
    <r>
      <rPr>
        <b/>
        <sz val="11"/>
        <color rgb="FFFF0000"/>
        <rFont val="Calibri"/>
        <family val="2"/>
        <scheme val="minor"/>
      </rPr>
      <t>Indirect link:</t>
    </r>
    <r>
      <rPr>
        <sz val="11"/>
        <rFont val="Calibri"/>
        <family val="2"/>
        <scheme val="minor"/>
      </rPr>
      <t xml:space="preserve"> Investing in CCS could contribute to economic growth, through job creation and by supporting new industrial activity</t>
    </r>
  </si>
  <si>
    <r>
      <rPr>
        <b/>
        <sz val="11"/>
        <color rgb="FFFF0000"/>
        <rFont val="Calibri"/>
        <family val="2"/>
        <scheme val="minor"/>
      </rPr>
      <t>Indirect link:</t>
    </r>
    <r>
      <rPr>
        <sz val="11"/>
        <rFont val="Calibri"/>
        <family val="2"/>
        <scheme val="minor"/>
      </rPr>
      <t xml:space="preserve"> Investing in nuclear power plants could contribute to economic growth, through job creation and by supporting new industrial activity</t>
    </r>
  </si>
  <si>
    <r>
      <rPr>
        <b/>
        <sz val="11"/>
        <color rgb="FFFF0000"/>
        <rFont val="Calibri"/>
        <family val="2"/>
        <scheme val="minor"/>
      </rPr>
      <t>Indirect link:</t>
    </r>
    <r>
      <rPr>
        <sz val="11"/>
        <rFont val="Calibri"/>
        <family val="2"/>
        <scheme val="minor"/>
      </rPr>
      <t xml:space="preserve"> Investing in gas power plants could contribute to economic growth, through job creation and by supporting new industrial activity</t>
    </r>
  </si>
  <si>
    <r>
      <rPr>
        <b/>
        <sz val="11"/>
        <color rgb="FFFF0000"/>
        <rFont val="Calibri"/>
        <family val="2"/>
        <scheme val="minor"/>
      </rPr>
      <t>Indirect link:</t>
    </r>
    <r>
      <rPr>
        <sz val="11"/>
        <rFont val="Calibri"/>
        <family val="2"/>
        <scheme val="minor"/>
      </rPr>
      <t xml:space="preserve"> Increasing efficiency in power generation could contribute to sustain economic growth by improving productivity.</t>
    </r>
  </si>
  <si>
    <r>
      <rPr>
        <b/>
        <sz val="11"/>
        <color rgb="FFFF0000"/>
        <rFont val="Calibri"/>
        <family val="2"/>
        <scheme val="minor"/>
      </rPr>
      <t>Indirect link:</t>
    </r>
    <r>
      <rPr>
        <sz val="11"/>
        <rFont val="Calibri"/>
        <family val="2"/>
        <scheme val="minor"/>
      </rPr>
      <t xml:space="preserve"> Increasing efficiency through CHP could contribute to sustain economic growth by improving productivity.</t>
    </r>
  </si>
  <si>
    <r>
      <rPr>
        <b/>
        <sz val="11"/>
        <color rgb="FFFF0000"/>
        <rFont val="Calibri"/>
        <family val="2"/>
        <scheme val="minor"/>
      </rPr>
      <t>Indirect link:</t>
    </r>
    <r>
      <rPr>
        <sz val="11"/>
        <rFont val="Calibri"/>
        <family val="2"/>
        <scheme val="minor"/>
      </rPr>
      <t xml:space="preserve"> Increasing efficiency by reducing losses could contribute to sustain economic growth by improving productivity.</t>
    </r>
  </si>
  <si>
    <r>
      <rPr>
        <b/>
        <sz val="11"/>
        <color rgb="FFFF0000"/>
        <rFont val="Calibri"/>
        <family val="2"/>
        <scheme val="minor"/>
      </rPr>
      <t>Indirect link:</t>
    </r>
    <r>
      <rPr>
        <sz val="11"/>
        <rFont val="Calibri"/>
        <family val="2"/>
        <scheme val="minor"/>
      </rPr>
      <t xml:space="preserve"> When displacing more polluting sources, gas reduces the  amount of GHG and air pollutants from power generation, contributing to having sustainable transport systems (for share of electric vehicles).</t>
    </r>
  </si>
  <si>
    <r>
      <rPr>
        <b/>
        <sz val="11"/>
        <color rgb="FFFF0000"/>
        <rFont val="Calibri"/>
        <family val="2"/>
        <scheme val="minor"/>
      </rPr>
      <t>Indirect link:</t>
    </r>
    <r>
      <rPr>
        <sz val="11"/>
        <rFont val="Calibri"/>
        <family val="2"/>
        <scheme val="minor"/>
      </rPr>
      <t xml:space="preserve"> Investments on CCS would lock-in the country to limited resources, decreasing sustainability of the transport sector (for share of electric vehicles). </t>
    </r>
  </si>
  <si>
    <t>Nuclear requires significant water use for cooling in thermal generation</t>
  </si>
  <si>
    <r>
      <rPr>
        <b/>
        <sz val="11"/>
        <color rgb="FFFF0000"/>
        <rFont val="Calibri"/>
        <family val="2"/>
        <scheme val="minor"/>
      </rPr>
      <t>Indirect link:</t>
    </r>
    <r>
      <rPr>
        <sz val="11"/>
        <rFont val="Calibri"/>
        <family val="2"/>
        <scheme val="minor"/>
      </rPr>
      <t xml:space="preserve"> Development of nuclear power plants would lock-in the country to a technology that, in case of failure, can have catastrophic consequences and threaten human well-being, decreasing sustainability of the transport sector (for share of electric vehicles).</t>
    </r>
  </si>
  <si>
    <r>
      <rPr>
        <b/>
        <sz val="11"/>
        <color rgb="FFFF0000"/>
        <rFont val="Calibri"/>
        <family val="2"/>
        <scheme val="minor"/>
      </rPr>
      <t>Indirect link:</t>
    </r>
    <r>
      <rPr>
        <sz val="11"/>
        <rFont val="Calibri"/>
        <family val="2"/>
        <scheme val="minor"/>
      </rPr>
      <t xml:space="preserve"> Investments on CCS would lock-in the country to limited resources, decreasing sustainability of cities (for electricity consumed in buildings).</t>
    </r>
  </si>
  <si>
    <r>
      <rPr>
        <b/>
        <sz val="11"/>
        <color rgb="FFFF0000"/>
        <rFont val="Calibri"/>
        <family val="2"/>
        <scheme val="minor"/>
      </rPr>
      <t>Indirect link:</t>
    </r>
    <r>
      <rPr>
        <sz val="11"/>
        <rFont val="Calibri"/>
        <family val="2"/>
        <scheme val="minor"/>
      </rPr>
      <t xml:space="preserve"> Development of nuclear power plants would lock-in the country to a technology that, in case of failure, can have catastrophic consequences and threaten human well-being, decreasing sustainability of cities (for electricity consumed in buildings).</t>
    </r>
  </si>
  <si>
    <r>
      <rPr>
        <b/>
        <sz val="11"/>
        <color rgb="FFFF0000"/>
        <rFont val="Calibri"/>
        <family val="2"/>
        <scheme val="minor"/>
      </rPr>
      <t>Indirect link:</t>
    </r>
    <r>
      <rPr>
        <sz val="11"/>
        <rFont val="Calibri"/>
        <family val="2"/>
        <scheme val="minor"/>
      </rPr>
      <t xml:space="preserve"> Burning gas in power stations leads to GHG emissions, decreasing sustainability of cities (for electricity consumed in buildings).</t>
    </r>
  </si>
  <si>
    <r>
      <rPr>
        <b/>
        <sz val="11"/>
        <color rgb="FFFF0000"/>
        <rFont val="Calibri"/>
        <family val="2"/>
        <scheme val="minor"/>
      </rPr>
      <t>Indirect link:</t>
    </r>
    <r>
      <rPr>
        <sz val="11"/>
        <rFont val="Calibri"/>
        <family val="2"/>
        <scheme val="minor"/>
      </rPr>
      <t xml:space="preserve">  Burning gas in power stations leads to GHG emissions, decreasing sustainability of the transport sector (for share of electric vehicles).</t>
    </r>
  </si>
  <si>
    <t xml:space="preserve"> Burning gas in power stations leads to GHG emissions, thus contributing to the environmental impact of cities (e.g. increased GHG emissions and air pollutants from power generation).</t>
  </si>
  <si>
    <t>Investments on CCS would lock-in the country to limited resources, decreasing sustainability of cities.</t>
  </si>
  <si>
    <r>
      <rPr>
        <b/>
        <sz val="11"/>
        <color rgb="FFFF0000"/>
        <rFont val="Calibri"/>
        <family val="2"/>
        <scheme val="minor"/>
      </rPr>
      <t>Indirect link:</t>
    </r>
    <r>
      <rPr>
        <sz val="11"/>
        <rFont val="Calibri"/>
        <family val="2"/>
        <scheme val="minor"/>
      </rPr>
      <t xml:space="preserve"> Can create new market opportunities for farmers (production and sale of bioenergy crops in addition to food crops). Could also contribute to improving agriculture productivity and income through agricultural knowledge and practices that can be transferred to crops for other purposes (e.g. food).
</t>
    </r>
  </si>
  <si>
    <r>
      <rPr>
        <b/>
        <sz val="11"/>
        <color rgb="FFFF0000"/>
        <rFont val="Calibri"/>
        <family val="2"/>
        <scheme val="minor"/>
      </rPr>
      <t xml:space="preserve">Indirect link: </t>
    </r>
    <r>
      <rPr>
        <sz val="11"/>
        <rFont val="Calibri"/>
        <family val="2"/>
        <scheme val="minor"/>
      </rPr>
      <t xml:space="preserve">Can create new market opportunities for farmers (production and sale of bioenergy crops in addition to food crops). Could also contribute to improving agriculture productivity and income through agricultural knowledge and practices that can be transferred to crops for other purposes (e.g. food).
</t>
    </r>
  </si>
  <si>
    <t>Bioenergy and biogas (waste-to-energy) production makes productive use of food waste</t>
  </si>
  <si>
    <t xml:space="preserve">Off-grid renewables can replace burning of biomass or use of charcoal, improving both outdoor and indoor air quality.  </t>
  </si>
  <si>
    <t>CCS is not commercially mature and deployment could lead to increased energy prices. CCS also requires additional energy to be operated and could lead to increased demand of energy imports in countries where fossil fuel resources are scarce or unavailable.</t>
  </si>
  <si>
    <t xml:space="preserve">Large-hydropower may negatively impact water ecosystems as natural areas are inundated to make space for the water reservoirs and the original route of the river may be changed. Dams lead to sediment deposition, can interfere with freshwater wildlife and can also affect the water cycle through increased evaporation. </t>
  </si>
  <si>
    <t>Energy efficiency through CHP helps reduce degradation of natural habitats by reducing the requirement for energy generation and its related negative impacts (in systems with polluting and water intensive power plants)</t>
  </si>
  <si>
    <t>Innovation programmes to support low carbon technology development and integration would support increased entrepreneurship, creativity and innovation and job creation and can be targeted to Micro, Small and Medium Enterprises (MSMEs).</t>
  </si>
  <si>
    <t>Financial support (e.g. grants, credit) to encourage development and uptake of low carbon technologies and services supports entrepreneurship and Micro, Small and Medium Enterprises (MSMEs) through better financial services</t>
  </si>
  <si>
    <t>Can increase degradation of natural habitats from unsustainable biofuel cultivation or non renewable powered EVs</t>
  </si>
  <si>
    <t>Growing energy crops for biofuel supply chain offers small scale farmers opportunity to increase revenues and diversify their income</t>
  </si>
  <si>
    <t>Modal share shift requires and supports development of sustainable, affordable and accessible transport infrastructure (national, regional, international)</t>
  </si>
  <si>
    <t>Industrial EE programmes can support entrepreneurship, job creation and Micro, Small and Medium Enterprises (MSME) formation</t>
  </si>
  <si>
    <t>Programmes to reduce non energy emissions (e.g. reduced coolant leakage) can support entrepreneurship, job creation and Micro, Small and Medium Enterprises (MSME) formation</t>
  </si>
  <si>
    <t>Improved material efficiency and product design requires research and supports upgrading of technological capability and encourages innovation</t>
  </si>
  <si>
    <t>Improving energy efficiency requires research and supports upgrading of technological capability and encourages innovation</t>
  </si>
  <si>
    <t>Developing and implementing low emission energy sources requires research and supports upgrading of technological capability and encourages innovation</t>
  </si>
  <si>
    <t>Reducing non energy emissions and developing and adopting low emission processes requires research and supports upgrading of technological capability and encourages innovation</t>
  </si>
  <si>
    <t>Supporting reduction of non energy emissions in industry supports adoption of sustainable practices by companies</t>
  </si>
  <si>
    <t>Reduces air pollution (decrease in burning practices)
Reduces soil pollution (nutrient use reduction and deposition/leakage)
Reduces water pollution (nutrient use reduction and deposition/leakage)</t>
  </si>
  <si>
    <t xml:space="preserve">Contributes to achieving increased resource-use efficiency in the agriculture industry (e.g. less fertilizer use through agroforestry practices) </t>
  </si>
  <si>
    <t>Combustion of biomass in power plants fitted with carbon capture and storage technology (CCS), producing grid electricity with negative GHG emissions (due to carbon absorbed by biomass as it grew)</t>
  </si>
  <si>
    <t>Fuso Nerini, F. et al. (2017) ‘Mapping synergies and trade-offs between energy and the Sustainable Development Goals’, Nature Energy, pp. 1–6. doi: 10.1038/s41560-017-0036-5.</t>
  </si>
  <si>
    <t>Hallegatte, S., Bangalore, M., Bonzanigo, L., Fay, M., Kane, T., Narloch, U., … Vogt-Schlib, A. (2016). Shock waves: Managing the Impacts of Climate Change on Poverty. (World Bank, Ed.), Climate Change and Development. Washington, D.C.: World Bank. Retrieved from https://openknowledge.worldbank.org/handle/10986/22787</t>
  </si>
  <si>
    <t>Heatherington C., Bishop M. J. (2012) Spatial variation in the structure of mangrove forests with respect to seawalls. Marine and Freshwater Research 63, 926-933.</t>
  </si>
  <si>
    <t>Iacobuta, G. and Höhne, N. (2017) ‘Low-carbon transition under Agenda2030: Climate-development trade-offs and synergies’, (May), pp. 12–13. Available at: https://www.semanticscholar.org/paper/Low-carbon-transition-under-Agenda2030-Climate-dev-Iacobuta-Höhne/e6ea4670a84a5d1def992544a7c06d7dd376c37c.</t>
  </si>
  <si>
    <t>IPCC (2014) Fifth Assessment Report. Available at: https://www.ipcc.ch/report/ar5/.</t>
  </si>
  <si>
    <t xml:space="preserve">Kjellstrom, T., Otto, M., Lemke, B., Hyatt, O., Briggs, D., Freyberg, C., &amp; Lines, L. (2016). Climate Change and Labour: Impacts of Heat in the Workplace. Retrieved from http://www.undp.org/content/undp/en/home/librarypage/climate-and-disaster-resilience-/tackling-challenges-of-climate-change-and-workplace-heat-for-dev.html </t>
  </si>
  <si>
    <t>Klein, R.J.T., G.F. Midgley, B.L. Preston, M. Alam, F.G.H. Berkhout, K. Dow, and M.R. Shaw, 2014: Adaptation opportunities, constraints, and limits. In: Climate Change 2014: Impacts, Adaptation, and Vulnerability. Part A: Global and Sectoral Aspects. Contribution of Working Group II to the Fifth Assessment Report of the Intergovernmental Panel on Climate Change [Field, C.B., V.R. Barros, D.J. Dokken, K.J. Mach, M.D. Mastrandrea, T.E. Bilir, M. Chatterjee, K.L. Ebi, Y.O. Estrada, R.C. Genova, B. Girma, E.S. Kissel, A.N. Levy, S. MacCracken, P.R. Mastrandrea, and L.L.White (eds.)]. Cambridge University Press, Cambridge, United Kingdom and New York, NY, USA, pp. 899-943</t>
  </si>
  <si>
    <t>Levy, B. S., &amp; Patz, J. A. (2015). Climate change, human rights, and social justice. Annals of Global Health, 81(3), 310–322. https://doi.org/10.1016/j.aogh.2015.08.008</t>
  </si>
  <si>
    <t>Nielsen and Reenberg, 2010, Cultural barriers to climate change adaptation: A case study from Northern Burkina Faso, Global Environmental Change</t>
  </si>
  <si>
    <t>Nyasimi, M., Amwata, D., Hove, L., Kinyangi, J., &amp; Wamukoya, G. (2014). Evidence of impact: Climate Smart Agriculture in Africa (CCAFS Working Paper No. 86). Copenhaagen, Denmark. Retrieved from https://cgspace.cgiar.org/rest/bitstreams/37452/retrieve</t>
  </si>
  <si>
    <t>Powell, N., Osbeck, M., Bach Tan, S., &amp; Vu Canh, T. (2007). Mangrove restoration and rehabilitation for climate change adaptation in Vietnam. World Resources Report, 22. Retrieved from http://www.worldresourcesreport.org</t>
  </si>
  <si>
    <t>Pradhan, P. et al. (2017) ‘A systematic study of Sustainable Development Goal (SDG) interactions’, Earth’s Future, 5. doi: 10.1002/eft2.266.</t>
  </si>
  <si>
    <t>Rahmann, G. (2011). Biodiversity and Organic Farming: What do we know?. Agriculture and Forestry Research 3. pages 189-208. Source link: http://www.fao.org/fileadmin/user_upload/suistainability/pdf/11_11_28_OA_biodiversity_Rahmann.pdf</t>
  </si>
  <si>
    <t>Richards, M.,  Butterbach-Bahl K., Jat ML.,  Lipinski B., Ortiz-Monasterio I.,  Sapkota T. (2015). Site-Specific Nutrient Management: Implementation guidance for policy makers and investors. Global Alliance for Climate-Smart Agriculture. Link: https://cgspace.cgiar.org/bitstream/handle/10568/69016/CCAFSpbNutrient.pdf</t>
  </si>
  <si>
    <t>SEI (2017) NDC-SDG Connections: Connecting climate action to the Sustainable Development Goals. Available at: https://klimalog.die-gdi.de/ndc-sdg/.</t>
  </si>
  <si>
    <t>Smith, K.R., A.Woodward, D. Campbell-Lendrum, D.D. Chadee, Y. Honda, Q. Liu, J.M. Olwoch, B. Revich, and R. Sauerborn, 2014: Human health: impacts, adaptation, and co-benefits. In: Climate Change 2014: Impacts, Adaptation, and Vulnerability. Part A: Global and Sectoral Aspects. Contribution of Working Group II to the Fifth Assessment Report of the IPCC [Field, C.B., V.R. Barros, D.J. Dokken, K.J. Mach, M.D. Mastrandrea, T.E. Bilir, M. Chatterjee, K.L. Ebi, Y.O. Estrada, R.C. Genova, B. Girma, E.S. Kissel, A.N. Levy, S. MacCracken, P.R. Mastrandrea, and L.L.White (eds.)]. Cambridge University Press, Cambridge, United Kingdom and New York, NY, USA, pp. 709-754.</t>
  </si>
  <si>
    <t>Von Stechow, C. et al. (2016) ‘2°C and SDGs: United they stand, divided they fall?’, Environmental Research Letters. IOP Publishing, 11(3), p. 34022. doi: 10.1088/1748-9326/11/3/034022.</t>
  </si>
  <si>
    <t>TERI (2017) SDG footprint of Asian NDCs: Exploring synergies between domestic policies and international goals. Available at: http://www.ndcfootprints.org/index.php.</t>
  </si>
  <si>
    <t>Theuerkauff, D., Rivera Ingraham, G., Mercky, Y., Lejeune, M., Sucré, E., &amp; Lignot, J.-H. (2018). Effects of domestic effluent discharges on mangrove crab physiology: Integrated energetic, osmoregulatory and redox balances of a key engineer species. Aquatic Toxicology (Vol. 196). https://doi.org/10.1016/j.aquatox.2018.01.003</t>
  </si>
  <si>
    <t>UNDP (2017) Climate Action Impact Tool. Available at: https://climateimpact.undp.org/#!/.</t>
  </si>
  <si>
    <t>UNEP (2016) The Emissions Gap Report 2016. Available at: http://web.unep.org/emissionsgap/.</t>
  </si>
  <si>
    <t>UNICEF. (2011). Children’s Vulnerability to Climate Change and Disaster Impacts in East Asia and the Pacific. Retrieved from http://www.unicef.org/media/files/Climate_Change_Regional_Report_14_Nov_final.pdf</t>
  </si>
  <si>
    <t>Wong, S. Y &amp; F. Y. Tam, N &amp; Y. Lan, C. (1997). Mangrove wetlands as wastewater treatment facility: A field trial. Hydrobiologia. 352. 49-59. 10.1023/A:1003040920173.</t>
  </si>
  <si>
    <t>WRI (2016) Examining the alignment between the Intended Nationally Determined Contributions and Sustainable Development Goals. Available at: https://www.wri.org/sites/default/files/WRI_INDCs_v5.pdf.</t>
  </si>
  <si>
    <t>WRI (2017) Climate Watch: Data on climate action. Available at: https://www.climatewatchdata.org/.</t>
  </si>
  <si>
    <t>WRI-GIZ (forthcoming). “Connecting the Dots: Elements for a Joined-Up Implementation of 2030 Agenda and the Paris Agreement".</t>
  </si>
  <si>
    <t>Wu, X., Lu, Y., Zhou, S., Chen, L., &amp; Xu, B. (2016). Impact of climate change on human infectious diseases: Empirical evidence and human adaptation. Environment International, 86, 14–23. https://doi.org/10.1016/j.envint.2015.09.007</t>
  </si>
  <si>
    <t>WWF &amp; CARE (2015) TWIN TRACKS: Developing sustainably and equitably in a carbon-constrained world. Available at: http://careclimatechange.org/publications/twin-tracks/.</t>
  </si>
  <si>
    <t>World Bank (2016) NDC Mitigation and Adaptation databases (unpublished).</t>
  </si>
  <si>
    <t xml:space="preserve">- Upstream impacts related to bioenergy crop cultivation (e.g. water consumption, land access issues, and competition with food crops). </t>
  </si>
  <si>
    <t xml:space="preserve">- Downstream activities for nuclear energy (processing and disposal of nuclear waste, site decommissioning). </t>
  </si>
  <si>
    <t>It is worth highlighting that the costs of renewable energy projects vary widely with location and other country-specific factors. As with the SCAN tool in general, local context is very important and there may be instances where technologies such as solar PV or wind are more expensive than conventional alternatives.</t>
  </si>
  <si>
    <r>
      <rPr>
        <b/>
        <sz val="11"/>
        <color theme="1"/>
        <rFont val="Calibri"/>
        <family val="2"/>
        <scheme val="minor"/>
      </rPr>
      <t xml:space="preserve">1. SDG 13 and SDG 17 are not included in the tool. </t>
    </r>
    <r>
      <rPr>
        <sz val="11"/>
        <color theme="1"/>
        <rFont val="Calibri"/>
        <family val="2"/>
        <scheme val="minor"/>
      </rPr>
      <t>Potential links to SDG 13 (climate action) are not listed as the SCAN-tool is designed to help identify linkages between climate actions and other development areas, thus these links are implicitly represented in the assessed sectoral mitigation actions. SDG 17 (Partnerships for the SDGs) is not included because it is about mobilization of international resources to achieve the SDGs and is not a development area comparable to the other SDGs. Both these SDGs are shaded grey on the overview sheet.</t>
    </r>
  </si>
  <si>
    <r>
      <rPr>
        <b/>
        <sz val="11"/>
        <color theme="1"/>
        <rFont val="Calibri"/>
        <family val="2"/>
        <scheme val="minor"/>
      </rPr>
      <t xml:space="preserve">2. Some indirect impacts are included in the tool. </t>
    </r>
    <r>
      <rPr>
        <sz val="11"/>
        <color theme="1"/>
        <rFont val="Calibri"/>
        <family val="2"/>
        <scheme val="minor"/>
      </rPr>
      <t xml:space="preserve">Although the focus of this study is to identify direct links between climate action and the SDGs, a few indirect links have been included in cases where an impact was considered evident but could not be directly linked to the target objectives. Many of these cases came as a result of the wording of the SDG target text, for example in SDG 8.3, where the target contains a primary objective (‘promote development-oriented polices’) and mentions some additional objectives (‘that support productive activities, decent job creation… (etc.)’). In this case, mitigation actions such as renewable energy do not directly lead to promotion of development polices, but they may help support the related activities mentioned in the target text. These indirect links are highlighted in a different colour and include a text warning, so it is evident for the user.		</t>
    </r>
  </si>
  <si>
    <r>
      <rPr>
        <b/>
        <sz val="11"/>
        <color theme="1"/>
        <rFont val="Calibri"/>
        <family val="2"/>
        <scheme val="minor"/>
      </rPr>
      <t xml:space="preserve">3. Secondary impacts are not included in the tool. </t>
    </r>
    <r>
      <rPr>
        <sz val="11"/>
        <color theme="1"/>
        <rFont val="Calibri"/>
        <family val="2"/>
        <scheme val="minor"/>
      </rPr>
      <t xml:space="preserve">These are impacts that may occur as a result of the primary impacts identified in the tool. For example, secondary impacts from the primary health related impact of reduced air pollution (SDG 3) could include poverty related impacts (SDG 1) and it could impact GDP (SDG 8) as well as education (SDG 4); all potentially occurring because unwell people are less able to work or study. Capturing these secondary impacts in a comprehensive and consistent way, due to the interconnected nature of the SDGs, adds a layer of complexity that goes beyond the scope of this study. </t>
    </r>
    <r>
      <rPr>
        <b/>
        <sz val="11"/>
        <color theme="1"/>
        <rFont val="Calibri"/>
        <family val="2"/>
        <scheme val="minor"/>
      </rPr>
      <t xml:space="preserve">	</t>
    </r>
  </si>
  <si>
    <r>
      <rPr>
        <b/>
        <sz val="11"/>
        <color theme="1"/>
        <rFont val="Calibri"/>
        <family val="2"/>
        <scheme val="minor"/>
      </rPr>
      <t>4. Impacts related to supply chains and downstream activities are only included for certain technologies.</t>
    </r>
    <r>
      <rPr>
        <sz val="11"/>
        <color theme="1"/>
        <rFont val="Calibri"/>
        <family val="2"/>
        <scheme val="minor"/>
      </rPr>
      <t xml:space="preserve"> Some SDG impacts may be related to the supply chain activities (fossil fuel extraction; bioenergy crop cultivation, etc.) and downstream activities (waste processing), rather than to the main activity or mitigation action. To structure our analysis, we considered only the following (where impacts are considered to be significant):</t>
    </r>
  </si>
  <si>
    <t>- For renewables and other energy technologies only the impacts related to the construction and operation phases are included (i.e. other impacts from upstream/downstream activities are not included, mainly because these are likely to be broadly similar for renewables and fossil fuel plants and may also be outsourced to other countries.)</t>
  </si>
  <si>
    <r>
      <rPr>
        <b/>
        <sz val="11"/>
        <color theme="1"/>
        <rFont val="Calibri"/>
        <family val="2"/>
        <scheme val="minor"/>
      </rPr>
      <t xml:space="preserve">5. Impacts related to the cost of technologies are only included for the least mature technologies. </t>
    </r>
    <r>
      <rPr>
        <sz val="11"/>
        <color theme="1"/>
        <rFont val="Calibri"/>
        <family val="2"/>
        <scheme val="minor"/>
      </rPr>
      <t xml:space="preserve">The cost of specific mitigation technologies will have an important impact on SDGs when looking at affordability of energy or other basic services. At the same time, many renewable energy technologies such as solar PV or wind can now be deployed in many situations at a comparable cost to fossil fuel-based alternatives. Some other mitigation technologies remain expensive compared to mature conventional power generation technologies and implementing these would likely have a negative impact on affordability. The scope of our analysis regarding cost of technologies is as follows: </t>
    </r>
  </si>
  <si>
    <t xml:space="preserve">- Potential negative links are included for costs or affordability of: CCS; BECCS; ocean energy technologies; nuclear. These technologies are either not yet commercially mature or remain expensive in most countries for other reasons. </t>
  </si>
  <si>
    <t xml:space="preserve">- No links on costs or affordability are included for: solar PV; solar CSP; solar heating; geothermal; wind; hydro; bioenergy; gas. These technologies are assumed to be competitive with fossil fuel alternatives. </t>
  </si>
  <si>
    <r>
      <rPr>
        <b/>
        <sz val="11"/>
        <color theme="1"/>
        <rFont val="Calibri"/>
        <family val="2"/>
        <scheme val="minor"/>
      </rPr>
      <t>6. Grid integration and other related costs or impacts are not included.</t>
    </r>
    <r>
      <rPr>
        <sz val="11"/>
        <color theme="1"/>
        <rFont val="Calibri"/>
        <family val="2"/>
        <scheme val="minor"/>
      </rPr>
      <t xml:space="preserve"> Implementation of intermittent renewable technologies may lead to additional grid integration costs (back up supply; system balancing) or require energy storage technologies to be deployed. Whether this is necessary and how much it will cost will depend on the level of deployment, the nature of the grid and demand profile. Thus, these costs are not included in our analysis.</t>
    </r>
    <r>
      <rPr>
        <b/>
        <sz val="11"/>
        <color theme="1"/>
        <rFont val="Calibri"/>
        <family val="2"/>
        <scheme val="minor"/>
      </rPr>
      <t xml:space="preserve">	</t>
    </r>
  </si>
  <si>
    <t>Potential synergy</t>
  </si>
  <si>
    <t>Potential trade-off</t>
  </si>
  <si>
    <t xml:space="preserve">                            No linkages identified</t>
  </si>
  <si>
    <t xml:space="preserve">SCAN (SDG &amp; Climate Action Nexus) tool: Linking climate action and Sustainable Development Goals </t>
  </si>
  <si>
    <t>− MITIGATION FOCUSED −</t>
  </si>
  <si>
    <t>How to use the tool</t>
  </si>
  <si>
    <t>Key to ratings</t>
  </si>
  <si>
    <t xml:space="preserve">Ratings in the overview sheet: </t>
  </si>
  <si>
    <t>Where the cells are green (and show a '1'), only positive links have been identified</t>
  </si>
  <si>
    <t>Overview sheet</t>
  </si>
  <si>
    <t>General sheet</t>
  </si>
  <si>
    <t>Sectoral sheets</t>
  </si>
  <si>
    <t>Yellow shaded cells (showing '0') indicate that there are both positive and negative links between the category and the SDG target</t>
  </si>
  <si>
    <t>Energy supply</t>
  </si>
  <si>
    <t>Industry</t>
  </si>
  <si>
    <t>Where the cells are red (and show a '-1'), only negative links have been identified</t>
  </si>
  <si>
    <t>High level view of which SDG targets are likely to be affected by mitigation actions</t>
  </si>
  <si>
    <t>Shows links between interventions used to stimulate mitigation actions (in any sector) and the SDG targets</t>
  </si>
  <si>
    <t>Show the links identified between a specific mitigation action relevant to the sector and the SDG targets. 
The mitigation actions are grouped into categories, which are used consistently across the sectors (where they are relevant). For more details and examples of the actions included for each sector, click on the box below:</t>
  </si>
  <si>
    <t>Blank cells indicate that no links were identified between any of the mitigation actions in the category and the SDG target</t>
  </si>
  <si>
    <t xml:space="preserve"> Sector specific mitigation categories and actions</t>
  </si>
  <si>
    <t xml:space="preserve">Ratings in the sector sheets: </t>
  </si>
  <si>
    <r>
      <rPr>
        <sz val="9"/>
        <color theme="1"/>
        <rFont val="Calibri"/>
        <family val="2"/>
      </rPr>
      <t>−</t>
    </r>
    <r>
      <rPr>
        <sz val="9"/>
        <color theme="1"/>
        <rFont val="Calibri"/>
        <family val="2"/>
        <scheme val="minor"/>
      </rPr>
      <t xml:space="preserve"> SDG Goals and Targets are shown horizontally; sectors and categories of mitigation action are shown vertically
− Shows if impact would be positive, negative or both
− To read more about a specific link, you can go to the relevant sector sheet for additional information</t>
    </r>
  </si>
  <si>
    <r>
      <rPr>
        <sz val="9"/>
        <color theme="1"/>
        <rFont val="Calibri"/>
        <family val="2"/>
      </rPr>
      <t>−</t>
    </r>
    <r>
      <rPr>
        <sz val="9"/>
        <color theme="1"/>
        <rFont val="Calibri"/>
        <family val="2"/>
        <scheme val="minor"/>
      </rPr>
      <t xml:space="preserve"> Covers awareness, capacity, finance, pricing and innovation interventions 
− You can use the filters to show specific items (e.g. look only into the 'finance' policies and actions) 
− All SDGs and targets are shown, regardless of whether a link has been identified</t>
    </r>
  </si>
  <si>
    <t xml:space="preserve">− All SDGs and targets are shown, regardless of whether a link has been identified
− Columns D and E provide information about the mitigation action; column F shows whether the link is positive or negative; and column G provides a brief description of the link.
− Where several different mitigation actions have a linkage with a one SDG target, each is shown in a separate row; so some SDG targets appear multiple times in the table 
− You can use the filters to show specific items (e.g. to look into the 'renewable energy in power generation' actions only within the Energy sector) </t>
  </si>
  <si>
    <t>Green cells (showing '1') in column F show a positive link: the action may contribute to achieving the specific SDG target</t>
  </si>
  <si>
    <t>Red cells (showing '-1') in column F show a negative link: the action may negatively impact the achievement of the specific SDG target</t>
  </si>
  <si>
    <r>
      <t>Below you will find a brief description of what each sheet in the tool contains.</t>
    </r>
    <r>
      <rPr>
        <b/>
        <i/>
        <sz val="12"/>
        <rFont val="Calibri Light"/>
        <family val="2"/>
        <scheme val="major"/>
      </rPr>
      <t xml:space="preserve"> Click on the blue boxes</t>
    </r>
    <r>
      <rPr>
        <i/>
        <sz val="12"/>
        <rFont val="Calibri Light"/>
        <family val="2"/>
        <scheme val="major"/>
      </rPr>
      <t xml:space="preserve"> to go to the respective sheets for further details. </t>
    </r>
  </si>
  <si>
    <r>
      <t xml:space="preserve">Objective: </t>
    </r>
    <r>
      <rPr>
        <i/>
        <sz val="12"/>
        <rFont val="Calibri Light"/>
        <family val="2"/>
        <scheme val="major"/>
      </rPr>
      <t>The SCAN-tool for mitigation is designed to provide high-level guidance on how climate actions can impact achievement of the SDGs. It can be used to identify how specific mitigation actions may lead to impacts –either positive or negative– on the SDGs at the SDG target level and is ideally suited to help users develop an initial understanding of which links between climate actions and the SDGs are most relevant for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</si>
</sst>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x14ac:knownFonts="1">
    <font>
      <sz val="11"/>
      <color theme="1"/>
      <name val="Calibri"/>
      <family val="2"/>
      <scheme val="minor"/>
    </font>
    <font>
      <b/>
      <sz val="13"/>
      <color theme="3"/>
      <name val="Arial"/>
      <family val="2"/>
    </font>
    <font>
      <b/>
      <sz val="11"/>
      <color theme="3"/>
      <name val="Arial"/>
      <family val="2"/>
    </font>
    <font>
      <b/>
      <sz val="11"/>
      <color theme="1"/>
      <name val="Calibri"/>
      <family val="2"/>
      <scheme val="minor"/>
    </font>
    <font>
      <sz val="11"/>
      <color theme="1"/>
      <name val="Calibri"/>
      <family val="2"/>
      <scheme val="minor"/>
    </font>
    <font>
      <sz val="8"/>
      <name val="Arial"/>
      <family val="2"/>
    </font>
    <font>
      <b/>
      <sz val="8"/>
      <color theme="1"/>
      <name val="Calibri"/>
      <family val="2"/>
      <scheme val="minor"/>
    </font>
    <font>
      <sz val="11"/>
      <color theme="1"/>
      <name val="Calibri"/>
      <family val="2"/>
      <scheme val="minor"/>
    </font>
    <font>
      <sz val="10"/>
      <color theme="1"/>
      <name val="Calibri"/>
      <family val="2"/>
      <scheme val="minor"/>
    </font>
    <font>
      <b/>
      <sz val="15"/>
      <name val="Calibri"/>
      <family val="2"/>
      <scheme val="minor"/>
    </font>
    <font>
      <b/>
      <sz val="10"/>
      <name val="Calibri"/>
      <family val="2"/>
      <scheme val="minor"/>
    </font>
    <font>
      <sz val="10"/>
      <name val="Calibri"/>
      <family val="2"/>
      <scheme val="minor"/>
    </font>
    <font>
      <b/>
      <sz val="10"/>
      <name val="Calibri Light"/>
      <family val="2"/>
      <scheme val="major"/>
    </font>
    <font>
      <b/>
      <sz val="7"/>
      <name val="Arial"/>
      <family val="2"/>
    </font>
    <font>
      <sz val="8"/>
      <color theme="1"/>
      <name val="Calibri"/>
      <family val="2"/>
      <scheme val="minor"/>
    </font>
    <font>
      <b/>
      <sz val="12"/>
      <color theme="1"/>
      <name val="Calibri"/>
      <family val="2"/>
      <scheme val="minor"/>
    </font>
    <font>
      <sz val="10"/>
      <color theme="2" tint="-0.749992370372631"/>
      <name val="Calibri"/>
      <family val="2"/>
      <scheme val="minor"/>
    </font>
    <font>
      <b/>
      <sz val="10"/>
      <color theme="2" tint="-0.749992370372631"/>
      <name val="Calibri Light"/>
      <family val="2"/>
      <scheme val="major"/>
    </font>
    <font>
      <b/>
      <sz val="11"/>
      <color theme="2" tint="-0.749992370372631"/>
      <name val="Arial"/>
      <family val="2"/>
    </font>
    <font>
      <b/>
      <sz val="15"/>
      <color theme="2" tint="-0.749992370372631"/>
      <name val="Calibri"/>
      <family val="2"/>
      <scheme val="minor"/>
    </font>
    <font>
      <sz val="11"/>
      <color theme="2" tint="-0.749992370372631"/>
      <name val="Calibri"/>
      <family val="2"/>
      <scheme val="minor"/>
    </font>
    <font>
      <b/>
      <sz val="9"/>
      <color theme="2" tint="-0.749992370372631"/>
      <name val="Arial"/>
      <family val="2"/>
    </font>
    <font>
      <b/>
      <sz val="10"/>
      <color theme="2" tint="-0.749992370372631"/>
      <name val="Calibri"/>
      <family val="2"/>
      <scheme val="minor"/>
    </font>
    <font>
      <b/>
      <sz val="15"/>
      <color theme="1"/>
      <name val="Calibri"/>
      <family val="2"/>
      <scheme val="minor"/>
    </font>
    <font>
      <i/>
      <sz val="12"/>
      <name val="Calibri"/>
      <family val="2"/>
      <scheme val="minor"/>
    </font>
    <font>
      <sz val="9"/>
      <name val="Calibri"/>
      <family val="2"/>
      <scheme val="minor"/>
    </font>
    <font>
      <b/>
      <sz val="12"/>
      <color rgb="FF1085C0"/>
      <name val="Calibri"/>
      <family val="2"/>
      <scheme val="minor"/>
    </font>
    <font>
      <sz val="11"/>
      <color theme="1"/>
      <name val="Calibri Light"/>
      <family val="2"/>
      <scheme val="major"/>
    </font>
    <font>
      <i/>
      <sz val="11"/>
      <color theme="1"/>
      <name val="Calibri Light"/>
      <family val="2"/>
      <scheme val="major"/>
    </font>
    <font>
      <sz val="11"/>
      <name val="Calibri"/>
      <family val="2"/>
      <scheme val="minor"/>
    </font>
    <font>
      <b/>
      <sz val="11"/>
      <name val="Calibri"/>
      <family val="2"/>
      <scheme val="minor"/>
    </font>
    <font>
      <b/>
      <sz val="10"/>
      <color theme="0"/>
      <name val="Calibri"/>
      <family val="2"/>
      <scheme val="minor"/>
    </font>
    <font>
      <b/>
      <u/>
      <sz val="16"/>
      <color theme="1"/>
      <name val="Calibri"/>
      <family val="2"/>
      <scheme val="minor"/>
    </font>
    <font>
      <b/>
      <sz val="11"/>
      <color theme="0"/>
      <name val="Calibri"/>
      <family val="2"/>
      <scheme val="minor"/>
    </font>
    <font>
      <b/>
      <sz val="11"/>
      <color rgb="FFFF0000"/>
      <name val="Calibri"/>
      <family val="2"/>
      <scheme val="minor"/>
    </font>
    <font>
      <sz val="9"/>
      <name val="Arial"/>
      <family val="2"/>
    </font>
    <font>
      <b/>
      <sz val="26"/>
      <color theme="0"/>
      <name val="Calibri"/>
      <family val="2"/>
      <scheme val="minor"/>
    </font>
    <font>
      <b/>
      <sz val="20"/>
      <name val="Calibri"/>
      <family val="2"/>
      <scheme val="minor"/>
    </font>
    <font>
      <b/>
      <u/>
      <sz val="16"/>
      <color theme="4"/>
      <name val="Calibri Light"/>
      <family val="2"/>
      <scheme val="major"/>
    </font>
    <font>
      <sz val="20"/>
      <color theme="1"/>
      <name val="Calibri"/>
      <family val="2"/>
      <scheme val="minor"/>
    </font>
    <font>
      <b/>
      <i/>
      <sz val="12"/>
      <color theme="4"/>
      <name val="Calibri Light"/>
      <family val="2"/>
      <scheme val="major"/>
    </font>
    <font>
      <b/>
      <u/>
      <sz val="14"/>
      <color theme="8" tint="-0.499984740745262"/>
      <name val="Calibri"/>
      <family val="2"/>
      <scheme val="minor"/>
    </font>
    <font>
      <sz val="9"/>
      <color theme="1"/>
      <name val="Calibri"/>
      <family val="2"/>
      <scheme val="minor"/>
    </font>
    <font>
      <sz val="9"/>
      <color theme="1"/>
      <name val="Calibri"/>
      <family val="2"/>
    </font>
    <font>
      <i/>
      <sz val="12"/>
      <name val="Calibri Light"/>
      <family val="2"/>
      <scheme val="major"/>
    </font>
    <font>
      <b/>
      <i/>
      <sz val="12"/>
      <name val="Calibri Light"/>
      <family val="2"/>
      <scheme val="major"/>
    </font>
    <font>
      <i/>
      <sz val="12"/>
      <color theme="1"/>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s>
  <borders count="114">
    <border>
      <left/>
      <right/>
      <top/>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right/>
      <top/>
      <bottom style="medium">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medium">
        <color theme="2" tint="-0.249977111117893"/>
      </left>
      <right style="thin">
        <color theme="2" tint="-0.249977111117893"/>
      </right>
      <top/>
      <bottom style="thin">
        <color theme="2" tint="-0.249977111117893"/>
      </bottom>
      <diagonal/>
    </border>
    <border>
      <left style="thin">
        <color theme="2" tint="-0.249977111117893"/>
      </left>
      <right style="medium">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medium">
        <color theme="2" tint="-0.249977111117893"/>
      </right>
      <top style="thin">
        <color theme="2" tint="-0.249977111117893"/>
      </top>
      <bottom/>
      <diagonal/>
    </border>
    <border>
      <left style="medium">
        <color theme="2" tint="-0.249977111117893"/>
      </left>
      <right style="thin">
        <color theme="2" tint="-0.249977111117893"/>
      </right>
      <top style="thin">
        <color theme="2" tint="-0.249977111117893"/>
      </top>
      <bottom/>
      <diagonal/>
    </border>
    <border>
      <left/>
      <right style="thin">
        <color theme="2" tint="-0.249977111117893"/>
      </right>
      <top style="medium">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diagonal/>
    </border>
    <border>
      <left/>
      <right style="thin">
        <color theme="2" tint="-0.249977111117893"/>
      </right>
      <top style="thin">
        <color theme="2" tint="-0.249977111117893"/>
      </top>
      <bottom style="medium">
        <color theme="2" tint="-0.249977111117893"/>
      </bottom>
      <diagonal/>
    </border>
    <border>
      <left/>
      <right style="thin">
        <color theme="2" tint="-0.249977111117893"/>
      </right>
      <top/>
      <bottom style="thin">
        <color theme="2" tint="-0.249977111117893"/>
      </bottom>
      <diagonal/>
    </border>
    <border>
      <left style="medium">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style="thin">
        <color theme="2" tint="-0.249977111117893"/>
      </bottom>
      <diagonal/>
    </border>
    <border>
      <left style="medium">
        <color theme="2" tint="-0.249977111117893"/>
      </left>
      <right style="medium">
        <color theme="2" tint="-0.249977111117893"/>
      </right>
      <top style="thin">
        <color theme="2" tint="-0.249977111117893"/>
      </top>
      <bottom/>
      <diagonal/>
    </border>
    <border>
      <left style="medium">
        <color theme="2" tint="-0.249977111117893"/>
      </left>
      <right style="medium">
        <color theme="2" tint="-0.249977111117893"/>
      </right>
      <top style="thin">
        <color theme="2" tint="-0.249977111117893"/>
      </top>
      <bottom style="medium">
        <color theme="2" tint="-0.249977111117893"/>
      </bottom>
      <diagonal/>
    </border>
    <border>
      <left style="medium">
        <color theme="2" tint="-0.249977111117893"/>
      </left>
      <right style="medium">
        <color theme="2" tint="-0.249977111117893"/>
      </right>
      <top/>
      <bottom style="thin">
        <color theme="2" tint="-0.249977111117893"/>
      </bottom>
      <diagonal/>
    </border>
    <border>
      <left/>
      <right style="medium">
        <color theme="2" tint="-0.249977111117893"/>
      </right>
      <top style="medium">
        <color theme="2" tint="-0.249977111117893"/>
      </top>
      <bottom style="thin">
        <color theme="2" tint="-0.249977111117893"/>
      </bottom>
      <diagonal/>
    </border>
    <border>
      <left/>
      <right style="medium">
        <color theme="2" tint="-0.249977111117893"/>
      </right>
      <top style="thin">
        <color theme="2" tint="-0.249977111117893"/>
      </top>
      <bottom style="thin">
        <color theme="2" tint="-0.249977111117893"/>
      </bottom>
      <diagonal/>
    </border>
    <border>
      <left/>
      <right style="medium">
        <color theme="2" tint="-0.249977111117893"/>
      </right>
      <top style="thin">
        <color theme="2" tint="-0.249977111117893"/>
      </top>
      <bottom/>
      <diagonal/>
    </border>
    <border>
      <left/>
      <right style="medium">
        <color theme="2" tint="-0.249977111117893"/>
      </right>
      <top style="thin">
        <color theme="2" tint="-0.249977111117893"/>
      </top>
      <bottom style="medium">
        <color theme="2" tint="-0.249977111117893"/>
      </bottom>
      <diagonal/>
    </border>
    <border>
      <left/>
      <right style="medium">
        <color theme="2" tint="-0.249977111117893"/>
      </right>
      <top/>
      <bottom style="thin">
        <color theme="2"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indexed="64"/>
      </top>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right style="thin">
        <color theme="0" tint="-0.499984740745262"/>
      </right>
      <top style="medium">
        <color theme="0" tint="-0.499984740745262"/>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style="thin">
        <color theme="0" tint="-0.499984740745262"/>
      </bottom>
      <diagonal/>
    </border>
    <border>
      <left style="medium">
        <color theme="2" tint="-0.249977111117893"/>
      </left>
      <right style="medium">
        <color theme="2" tint="-0.249977111117893"/>
      </right>
      <top style="medium">
        <color theme="2" tint="-0.249977111117893"/>
      </top>
      <bottom/>
      <diagonal/>
    </border>
    <border>
      <left style="medium">
        <color theme="2" tint="-0.249977111117893"/>
      </left>
      <right style="medium">
        <color theme="2" tint="-0.249977111117893"/>
      </right>
      <top/>
      <bottom/>
      <diagonal/>
    </border>
    <border>
      <left style="medium">
        <color theme="2" tint="-0.249977111117893"/>
      </left>
      <right style="medium">
        <color theme="2" tint="-0.249977111117893"/>
      </right>
      <top/>
      <bottom style="medium">
        <color theme="2" tint="-0.249977111117893"/>
      </bottom>
      <diagonal/>
    </border>
    <border>
      <left style="medium">
        <color theme="2" tint="-0.249977111117893"/>
      </left>
      <right/>
      <top style="medium">
        <color theme="2" tint="-0.249977111117893"/>
      </top>
      <bottom style="thin">
        <color theme="2" tint="-0.249977111117893"/>
      </bottom>
      <diagonal/>
    </border>
    <border>
      <left style="medium">
        <color theme="2" tint="-0.249977111117893"/>
      </left>
      <right/>
      <top style="thin">
        <color theme="2" tint="-0.249977111117893"/>
      </top>
      <bottom style="thin">
        <color theme="2" tint="-0.249977111117893"/>
      </bottom>
      <diagonal/>
    </border>
    <border>
      <left style="medium">
        <color theme="2" tint="-0.249977111117893"/>
      </left>
      <right/>
      <top style="thin">
        <color theme="2" tint="-0.249977111117893"/>
      </top>
      <bottom style="medium">
        <color theme="2" tint="-0.249977111117893"/>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medium">
        <color theme="1" tint="0.499984740745262"/>
      </left>
      <right style="thin">
        <color theme="0" tint="-0.499984740745262"/>
      </right>
      <top style="thin">
        <color theme="0" tint="-0.499984740745262"/>
      </top>
      <bottom style="medium">
        <color theme="1" tint="0.499984740745262"/>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thin">
        <color theme="0" tint="-0.499984740745262"/>
      </left>
      <right style="medium">
        <color theme="0" tint="-0.499984740745262"/>
      </right>
      <top style="thin">
        <color theme="0" tint="-0.499984740745262"/>
      </top>
      <bottom style="medium">
        <color theme="1" tint="0.499984740745262"/>
      </bottom>
      <diagonal/>
    </border>
    <border>
      <left/>
      <right style="thin">
        <color theme="0" tint="-0.499984740745262"/>
      </right>
      <top style="thin">
        <color theme="0" tint="-0.499984740745262"/>
      </top>
      <bottom style="medium">
        <color theme="1" tint="0.499984740745262"/>
      </bottom>
      <diagonal/>
    </border>
    <border>
      <left style="thin">
        <color theme="0" tint="-0.499984740745262"/>
      </left>
      <right/>
      <top style="thin">
        <color theme="0" tint="-0.499984740745262"/>
      </top>
      <bottom style="medium">
        <color theme="1" tint="0.499984740745262"/>
      </bottom>
      <diagonal/>
    </border>
    <border>
      <left style="medium">
        <color theme="0" tint="-0.499984740745262"/>
      </left>
      <right style="thin">
        <color theme="0" tint="-0.499984740745262"/>
      </right>
      <top style="thin">
        <color theme="0" tint="-0.499984740745262"/>
      </top>
      <bottom style="medium">
        <color theme="1" tint="0.499984740745262"/>
      </bottom>
      <diagonal/>
    </border>
    <border>
      <left style="medium">
        <color theme="1" tint="0.249977111117893"/>
      </left>
      <right/>
      <top style="medium">
        <color theme="1" tint="0.249977111117893"/>
      </top>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medium">
        <color theme="1" tint="0.249977111117893"/>
      </left>
      <right/>
      <top/>
      <bottom/>
      <diagonal/>
    </border>
    <border>
      <left style="mediumDashed">
        <color theme="1" tint="0.499984740745262"/>
      </left>
      <right/>
      <top/>
      <bottom/>
      <diagonal/>
    </border>
    <border>
      <left/>
      <right style="medium">
        <color theme="1" tint="0.249977111117893"/>
      </right>
      <top/>
      <bottom/>
      <diagonal/>
    </border>
    <border>
      <left style="mediumDashed">
        <color theme="4"/>
      </left>
      <right/>
      <top style="mediumDashed">
        <color theme="4"/>
      </top>
      <bottom/>
      <diagonal/>
    </border>
    <border>
      <left/>
      <right style="mediumDashed">
        <color theme="4"/>
      </right>
      <top style="mediumDashed">
        <color theme="4"/>
      </top>
      <bottom/>
      <diagonal/>
    </border>
    <border>
      <left/>
      <right/>
      <top style="mediumDashed">
        <color theme="4"/>
      </top>
      <bottom/>
      <diagonal/>
    </border>
    <border>
      <left style="mediumDashed">
        <color theme="4"/>
      </left>
      <right/>
      <top/>
      <bottom style="mediumDashed">
        <color theme="4"/>
      </bottom>
      <diagonal/>
    </border>
    <border>
      <left/>
      <right style="mediumDashed">
        <color theme="4"/>
      </right>
      <top/>
      <bottom style="mediumDashed">
        <color theme="4"/>
      </bottom>
      <diagonal/>
    </border>
    <border>
      <left/>
      <right/>
      <top/>
      <bottom style="mediumDashed">
        <color theme="4"/>
      </bottom>
      <diagonal/>
    </border>
    <border>
      <left style="mediumDashed">
        <color theme="4"/>
      </left>
      <right style="mediumDashed">
        <color theme="4"/>
      </right>
      <top style="mediumDashed">
        <color theme="4"/>
      </top>
      <bottom/>
      <diagonal/>
    </border>
    <border>
      <left style="mediumDashed">
        <color theme="4"/>
      </left>
      <right style="mediumDashed">
        <color theme="4"/>
      </right>
      <top/>
      <bottom style="mediumDashed">
        <color theme="4"/>
      </bottom>
      <diagonal/>
    </border>
    <border>
      <left style="thin">
        <color indexed="64"/>
      </left>
      <right/>
      <top/>
      <bottom/>
      <diagonal/>
    </border>
    <border>
      <left style="mediumDashed">
        <color theme="5"/>
      </left>
      <right style="mediumDashed">
        <color theme="5"/>
      </right>
      <top style="mediumDashed">
        <color theme="5"/>
      </top>
      <bottom style="mediumDashed">
        <color theme="5"/>
      </bottom>
      <diagonal/>
    </border>
    <border>
      <left style="mediumDashed">
        <color theme="5"/>
      </left>
      <right/>
      <top style="mediumDashed">
        <color theme="5"/>
      </top>
      <bottom/>
      <diagonal/>
    </border>
    <border>
      <left/>
      <right/>
      <top style="mediumDashed">
        <color theme="5"/>
      </top>
      <bottom/>
      <diagonal/>
    </border>
    <border>
      <left/>
      <right style="mediumDashed">
        <color theme="5"/>
      </right>
      <top style="mediumDashed">
        <color theme="5"/>
      </top>
      <bottom/>
      <diagonal/>
    </border>
    <border>
      <left style="mediumDashed">
        <color theme="5"/>
      </left>
      <right/>
      <top/>
      <bottom/>
      <diagonal/>
    </border>
    <border>
      <left/>
      <right style="mediumDashed">
        <color theme="5"/>
      </right>
      <top/>
      <bottom/>
      <diagonal/>
    </border>
    <border>
      <left style="mediumDashed">
        <color theme="5"/>
      </left>
      <right/>
      <top/>
      <bottom style="mediumDashed">
        <color theme="5"/>
      </bottom>
      <diagonal/>
    </border>
    <border>
      <left/>
      <right/>
      <top/>
      <bottom style="mediumDashed">
        <color theme="5"/>
      </bottom>
      <diagonal/>
    </border>
    <border>
      <left/>
      <right style="mediumDashed">
        <color theme="5"/>
      </right>
      <top/>
      <bottom style="mediumDashed">
        <color theme="5"/>
      </bottom>
      <diagonal/>
    </border>
    <border>
      <left style="mediumDashed">
        <color theme="1" tint="0.499984740745262"/>
      </left>
      <right style="mediumDashed">
        <color theme="1" tint="0.499984740745262"/>
      </right>
      <top style="mediumDashed">
        <color theme="1" tint="0.499984740745262"/>
      </top>
      <bottom style="mediumDashed">
        <color theme="1" tint="0.499984740745262"/>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409">
    <xf numFmtId="0" fontId="0" fillId="0" borderId="0" xfId="0"/>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horizontal="left" vertical="center"/>
    </xf>
    <xf numFmtId="0" fontId="0" fillId="0" borderId="0" xfId="0" applyAlignment="1">
      <alignment vertical="center"/>
    </xf>
    <xf numFmtId="0" fontId="0" fillId="0" borderId="0" xfId="0" applyFont="1" applyAlignment="1">
      <alignment vertical="center"/>
    </xf>
    <xf numFmtId="0" fontId="0" fillId="0" borderId="0" xfId="0" applyFill="1"/>
    <xf numFmtId="0" fontId="8" fillId="0" borderId="0" xfId="0" applyFont="1" applyFill="1" applyAlignment="1">
      <alignment horizontal="left" vertical="center"/>
    </xf>
    <xf numFmtId="0" fontId="0" fillId="0" borderId="0" xfId="0"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3" fillId="2" borderId="5" xfId="0" applyFont="1" applyFill="1" applyBorder="1" applyAlignment="1">
      <alignment vertical="center" wrapText="1"/>
    </xf>
    <xf numFmtId="0" fontId="8" fillId="0" borderId="6" xfId="0" applyFont="1" applyBorder="1" applyAlignment="1">
      <alignment vertical="center"/>
    </xf>
    <xf numFmtId="0" fontId="8" fillId="0" borderId="0" xfId="0" applyFont="1" applyBorder="1" applyAlignment="1">
      <alignment vertical="center"/>
    </xf>
    <xf numFmtId="0" fontId="8" fillId="2" borderId="0" xfId="0" applyFont="1" applyFill="1" applyBorder="1" applyAlignment="1">
      <alignment vertical="center"/>
    </xf>
    <xf numFmtId="0" fontId="8" fillId="0" borderId="7" xfId="0" applyFont="1" applyBorder="1" applyAlignment="1">
      <alignment vertical="center"/>
    </xf>
    <xf numFmtId="0" fontId="8" fillId="0" borderId="0" xfId="0" applyFont="1" applyFill="1" applyBorder="1" applyAlignment="1">
      <alignment vertical="center"/>
    </xf>
    <xf numFmtId="0" fontId="9" fillId="3" borderId="4" xfId="0" applyFont="1" applyFill="1" applyBorder="1" applyAlignment="1">
      <alignment vertical="center"/>
    </xf>
    <xf numFmtId="0" fontId="0" fillId="0" borderId="0" xfId="0" applyAlignment="1">
      <alignment horizontal="center" vertical="center" wrapText="1"/>
    </xf>
    <xf numFmtId="0" fontId="3" fillId="2" borderId="0"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Border="1" applyAlignment="1">
      <alignment vertical="center" wrapText="1"/>
    </xf>
    <xf numFmtId="0" fontId="8" fillId="0" borderId="9" xfId="0" applyFont="1" applyFill="1" applyBorder="1" applyAlignment="1">
      <alignment vertical="center" wrapText="1"/>
    </xf>
    <xf numFmtId="0" fontId="8" fillId="0" borderId="9" xfId="0" applyFont="1" applyBorder="1" applyAlignment="1">
      <alignment horizontal="left" vertical="center" wrapText="1"/>
    </xf>
    <xf numFmtId="0" fontId="16" fillId="0" borderId="0" xfId="0" applyFont="1" applyAlignment="1">
      <alignment vertical="center" wrapText="1"/>
    </xf>
    <xf numFmtId="0" fontId="19" fillId="3" borderId="4" xfId="0" applyFont="1" applyFill="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21" fillId="0" borderId="9" xfId="2" applyFont="1" applyBorder="1" applyAlignment="1">
      <alignment horizontal="center" vertical="center"/>
    </xf>
    <xf numFmtId="0" fontId="21" fillId="0" borderId="9" xfId="2" applyFont="1" applyFill="1" applyBorder="1" applyAlignment="1">
      <alignment horizontal="center" vertical="center"/>
    </xf>
    <xf numFmtId="0" fontId="22" fillId="0" borderId="0" xfId="0" applyFont="1" applyAlignment="1">
      <alignment horizontal="center" vertical="center"/>
    </xf>
    <xf numFmtId="0" fontId="20" fillId="0" borderId="0" xfId="0" applyFont="1" applyAlignment="1">
      <alignment vertical="center"/>
    </xf>
    <xf numFmtId="0" fontId="21" fillId="0" borderId="10" xfId="2" applyFont="1" applyBorder="1" applyAlignment="1">
      <alignment horizontal="center" vertical="center"/>
    </xf>
    <xf numFmtId="0" fontId="21" fillId="0" borderId="12" xfId="2" applyFont="1" applyBorder="1" applyAlignment="1">
      <alignment horizontal="center" vertical="center"/>
    </xf>
    <xf numFmtId="0" fontId="21" fillId="0" borderId="17" xfId="2" applyFont="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5" xfId="0" applyFont="1" applyBorder="1" applyAlignment="1">
      <alignment vertical="center" wrapText="1"/>
    </xf>
    <xf numFmtId="0" fontId="8" fillId="0" borderId="10" xfId="0" applyFont="1" applyBorder="1" applyAlignment="1">
      <alignment vertical="center" wrapText="1"/>
    </xf>
    <xf numFmtId="0" fontId="8" fillId="0" borderId="20"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5" xfId="0" applyFont="1" applyFill="1" applyBorder="1" applyAlignment="1">
      <alignment vertical="center" wrapText="1"/>
    </xf>
    <xf numFmtId="0" fontId="17" fillId="0" borderId="0" xfId="0" applyFont="1" applyAlignment="1">
      <alignment vertical="center"/>
    </xf>
    <xf numFmtId="0" fontId="11" fillId="0" borderId="13" xfId="0" applyFont="1" applyBorder="1" applyAlignment="1">
      <alignment vertical="center" wrapText="1"/>
    </xf>
    <xf numFmtId="0" fontId="11" fillId="0" borderId="15" xfId="0" applyFont="1" applyBorder="1" applyAlignment="1">
      <alignment vertical="center" wrapText="1"/>
    </xf>
    <xf numFmtId="0" fontId="11" fillId="0" borderId="18" xfId="0" applyFont="1" applyBorder="1" applyAlignment="1">
      <alignment vertical="center" wrapText="1"/>
    </xf>
    <xf numFmtId="0" fontId="8" fillId="0" borderId="6" xfId="0" applyFont="1" applyBorder="1" applyAlignment="1">
      <alignment vertical="center" wrapText="1"/>
    </xf>
    <xf numFmtId="0" fontId="8" fillId="0" borderId="0" xfId="0" applyFont="1" applyBorder="1" applyAlignment="1">
      <alignment vertical="center" wrapText="1"/>
    </xf>
    <xf numFmtId="0" fontId="8" fillId="2" borderId="0" xfId="0" applyFont="1" applyFill="1" applyBorder="1" applyAlignment="1">
      <alignment vertical="center" wrapText="1"/>
    </xf>
    <xf numFmtId="0" fontId="8" fillId="0" borderId="7"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0" fillId="0" borderId="0" xfId="0" applyAlignment="1">
      <alignment horizontal="center" vertical="center"/>
    </xf>
    <xf numFmtId="0" fontId="0" fillId="0" borderId="0" xfId="0" applyFill="1" applyAlignment="1">
      <alignment vertical="center"/>
    </xf>
    <xf numFmtId="0" fontId="8" fillId="0" borderId="20" xfId="0" applyFont="1" applyFill="1" applyBorder="1" applyAlignment="1">
      <alignment vertical="center" wrapText="1"/>
    </xf>
    <xf numFmtId="0" fontId="8" fillId="0" borderId="13" xfId="0" applyFont="1" applyFill="1" applyBorder="1" applyAlignment="1">
      <alignment vertical="center" wrapText="1"/>
    </xf>
    <xf numFmtId="0" fontId="21" fillId="0" borderId="12" xfId="2" applyFont="1" applyFill="1" applyBorder="1" applyAlignment="1">
      <alignment horizontal="center" vertical="center"/>
    </xf>
    <xf numFmtId="0" fontId="8" fillId="0" borderId="12" xfId="0" applyFont="1" applyFill="1" applyBorder="1" applyAlignment="1">
      <alignment vertical="center" wrapText="1"/>
    </xf>
    <xf numFmtId="0" fontId="8" fillId="0" borderId="10" xfId="0" applyFont="1" applyFill="1" applyBorder="1" applyAlignment="1">
      <alignment vertical="center" wrapText="1"/>
    </xf>
    <xf numFmtId="0" fontId="23" fillId="0" borderId="0" xfId="0" applyFont="1" applyFill="1" applyBorder="1" applyAlignment="1">
      <alignment horizontal="left" vertical="center"/>
    </xf>
    <xf numFmtId="0" fontId="7" fillId="0" borderId="0" xfId="0" applyFont="1" applyFill="1"/>
    <xf numFmtId="0" fontId="14" fillId="0" borderId="3" xfId="0" applyFont="1" applyFill="1" applyBorder="1" applyAlignment="1">
      <alignment horizontal="center" vertical="center"/>
    </xf>
    <xf numFmtId="0" fontId="26" fillId="0" borderId="0" xfId="0" applyFont="1"/>
    <xf numFmtId="0" fontId="0" fillId="0" borderId="0" xfId="0"/>
    <xf numFmtId="0" fontId="0" fillId="0" borderId="0" xfId="0" applyAlignment="1">
      <alignment vertical="center"/>
    </xf>
    <xf numFmtId="0" fontId="21" fillId="0" borderId="21" xfId="2" applyFont="1" applyBorder="1" applyAlignment="1">
      <alignment horizontal="center" vertical="center"/>
    </xf>
    <xf numFmtId="0" fontId="8" fillId="0" borderId="21" xfId="0" applyFont="1" applyBorder="1" applyAlignment="1">
      <alignment horizontal="lef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0" fillId="0" borderId="0" xfId="0" applyAlignment="1">
      <alignment wrapText="1"/>
    </xf>
    <xf numFmtId="0" fontId="8" fillId="0" borderId="17" xfId="0" applyFont="1" applyBorder="1" applyAlignment="1">
      <alignment horizontal="left" vertical="center" wrapText="1"/>
    </xf>
    <xf numFmtId="0" fontId="8" fillId="0" borderId="18" xfId="0" applyFont="1" applyBorder="1" applyAlignment="1">
      <alignmen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21" fillId="0" borderId="24" xfId="2" applyFont="1" applyBorder="1" applyAlignment="1">
      <alignment horizontal="center" vertical="center" wrapText="1"/>
    </xf>
    <xf numFmtId="0" fontId="21" fillId="0" borderId="25" xfId="2" applyFont="1" applyBorder="1" applyAlignment="1">
      <alignment horizontal="center" vertical="center" wrapText="1"/>
    </xf>
    <xf numFmtId="0" fontId="21" fillId="0" borderId="26" xfId="2" applyFont="1" applyBorder="1" applyAlignment="1">
      <alignment horizontal="center" vertical="center" wrapText="1"/>
    </xf>
    <xf numFmtId="0" fontId="21" fillId="0" borderId="27" xfId="2" applyFont="1" applyBorder="1" applyAlignment="1">
      <alignment horizontal="center" vertical="center" wrapText="1"/>
    </xf>
    <xf numFmtId="0" fontId="21" fillId="0" borderId="28" xfId="2" applyFont="1" applyBorder="1" applyAlignment="1">
      <alignment horizontal="center" vertical="center" wrapText="1"/>
    </xf>
    <xf numFmtId="0" fontId="21" fillId="0" borderId="24" xfId="2" applyFont="1" applyBorder="1" applyAlignment="1">
      <alignment horizontal="center" vertical="center"/>
    </xf>
    <xf numFmtId="0" fontId="21" fillId="0" borderId="25" xfId="2" applyFont="1" applyBorder="1" applyAlignment="1">
      <alignment horizontal="center" vertical="center"/>
    </xf>
    <xf numFmtId="0" fontId="21" fillId="0" borderId="26" xfId="2" applyFont="1" applyBorder="1" applyAlignment="1">
      <alignment horizontal="center" vertical="center"/>
    </xf>
    <xf numFmtId="0" fontId="21" fillId="0" borderId="27" xfId="2" applyFont="1" applyBorder="1" applyAlignment="1">
      <alignment horizontal="center" vertical="center"/>
    </xf>
    <xf numFmtId="0" fontId="21" fillId="0" borderId="28" xfId="2" applyFont="1" applyBorder="1" applyAlignment="1">
      <alignment horizontal="center" vertical="center"/>
    </xf>
    <xf numFmtId="0" fontId="8" fillId="0" borderId="17" xfId="0" applyFont="1" applyBorder="1" applyAlignment="1">
      <alignment vertical="center" wrapText="1"/>
    </xf>
    <xf numFmtId="0" fontId="21" fillId="0" borderId="24" xfId="2" applyFont="1" applyFill="1" applyBorder="1" applyAlignment="1">
      <alignment horizontal="center" vertical="center"/>
    </xf>
    <xf numFmtId="0" fontId="21" fillId="0" borderId="25" xfId="2" applyFont="1" applyFill="1" applyBorder="1" applyAlignment="1">
      <alignment horizontal="center" vertical="center"/>
    </xf>
    <xf numFmtId="0" fontId="11" fillId="0" borderId="15" xfId="0" applyFont="1" applyFill="1" applyBorder="1" applyAlignment="1">
      <alignment vertical="center" wrapText="1"/>
    </xf>
    <xf numFmtId="0" fontId="11" fillId="0" borderId="15" xfId="0" applyFont="1" applyBorder="1" applyAlignment="1">
      <alignment horizontal="left" vertical="center" wrapText="1"/>
    </xf>
    <xf numFmtId="0" fontId="11" fillId="0" borderId="22" xfId="0" applyFont="1" applyFill="1" applyBorder="1" applyAlignment="1">
      <alignment vertical="center" wrapText="1"/>
    </xf>
    <xf numFmtId="0" fontId="11" fillId="0" borderId="20" xfId="0" applyFont="1" applyBorder="1" applyAlignment="1">
      <alignment vertical="center" wrapText="1"/>
    </xf>
    <xf numFmtId="0" fontId="11" fillId="0" borderId="22" xfId="0" applyFont="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21" fillId="0" borderId="21" xfId="2" applyFont="1" applyFill="1" applyBorder="1" applyAlignment="1">
      <alignment horizontal="center" vertical="center"/>
    </xf>
    <xf numFmtId="0" fontId="11" fillId="0" borderId="15" xfId="0" applyFont="1" applyFill="1" applyBorder="1" applyAlignment="1">
      <alignment horizontal="left" vertical="center" wrapText="1"/>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1" fillId="0" borderId="37" xfId="0" applyFont="1" applyBorder="1" applyAlignment="1">
      <alignment vertical="center" wrapText="1"/>
    </xf>
    <xf numFmtId="0" fontId="11" fillId="0" borderId="38" xfId="0" applyFont="1" applyBorder="1" applyAlignment="1">
      <alignment vertical="center" wrapText="1"/>
    </xf>
    <xf numFmtId="0" fontId="21" fillId="0" borderId="29" xfId="2" applyFont="1" applyBorder="1" applyAlignment="1">
      <alignment horizontal="center" vertical="center"/>
    </xf>
    <xf numFmtId="0" fontId="21" fillId="0" borderId="30" xfId="2" applyFont="1" applyBorder="1" applyAlignment="1">
      <alignment horizontal="center" vertical="center"/>
    </xf>
    <xf numFmtId="0" fontId="21" fillId="0" borderId="31" xfId="2" applyFont="1" applyBorder="1" applyAlignment="1">
      <alignment horizontal="center" vertical="center"/>
    </xf>
    <xf numFmtId="0" fontId="21" fillId="0" borderId="32" xfId="2" applyFont="1" applyBorder="1" applyAlignment="1">
      <alignment horizontal="center" vertical="center"/>
    </xf>
    <xf numFmtId="0" fontId="21" fillId="0" borderId="33" xfId="2" applyFont="1" applyBorder="1" applyAlignment="1">
      <alignment horizontal="center" vertical="center"/>
    </xf>
    <xf numFmtId="0" fontId="0" fillId="0" borderId="0" xfId="0" applyAlignment="1"/>
    <xf numFmtId="49" fontId="21" fillId="0" borderId="39" xfId="2" applyNumberFormat="1" applyFont="1" applyBorder="1" applyAlignment="1">
      <alignment horizontal="center" vertical="center"/>
    </xf>
    <xf numFmtId="0" fontId="8" fillId="0" borderId="39" xfId="0" applyFont="1" applyBorder="1" applyAlignment="1">
      <alignment horizontal="left" vertical="center"/>
    </xf>
    <xf numFmtId="0" fontId="8" fillId="0" borderId="39" xfId="0" applyFont="1" applyBorder="1" applyAlignment="1">
      <alignment horizontal="left" vertical="center" wrapText="1"/>
    </xf>
    <xf numFmtId="0" fontId="8" fillId="0" borderId="39" xfId="0" applyFont="1" applyBorder="1" applyAlignment="1">
      <alignment vertical="center" wrapText="1"/>
    </xf>
    <xf numFmtId="0" fontId="0" fillId="0" borderId="39" xfId="0" applyBorder="1"/>
    <xf numFmtId="0" fontId="29" fillId="0" borderId="39" xfId="0" applyFont="1" applyBorder="1" applyAlignment="1">
      <alignment vertical="center" wrapText="1"/>
    </xf>
    <xf numFmtId="0" fontId="8" fillId="0" borderId="39" xfId="0" applyFont="1" applyBorder="1" applyAlignment="1">
      <alignment vertical="center"/>
    </xf>
    <xf numFmtId="0" fontId="8" fillId="0" borderId="39" xfId="0" applyFont="1" applyFill="1" applyBorder="1" applyAlignment="1">
      <alignment horizontal="left" vertical="center"/>
    </xf>
    <xf numFmtId="0" fontId="8" fillId="0" borderId="39" xfId="0" applyFont="1" applyFill="1" applyBorder="1" applyAlignment="1">
      <alignment horizontal="left" vertical="center" wrapText="1"/>
    </xf>
    <xf numFmtId="0" fontId="29" fillId="0" borderId="39" xfId="0" applyFont="1" applyFill="1" applyBorder="1" applyAlignment="1">
      <alignment vertical="center" wrapText="1"/>
    </xf>
    <xf numFmtId="0" fontId="0" fillId="0" borderId="39" xfId="0" applyBorder="1" applyAlignment="1">
      <alignment wrapText="1"/>
    </xf>
    <xf numFmtId="49" fontId="21" fillId="0" borderId="39" xfId="2" applyNumberFormat="1" applyFont="1" applyFill="1" applyBorder="1" applyAlignment="1">
      <alignment horizontal="center" vertical="center"/>
    </xf>
    <xf numFmtId="0" fontId="0" fillId="0" borderId="0" xfId="0" applyBorder="1"/>
    <xf numFmtId="0" fontId="0" fillId="0" borderId="43" xfId="0" applyBorder="1"/>
    <xf numFmtId="0" fontId="0" fillId="0" borderId="0" xfId="0" applyAlignment="1">
      <alignment horizontal="center" wrapText="1"/>
    </xf>
    <xf numFmtId="0" fontId="29" fillId="0" borderId="0" xfId="0" applyFont="1" applyAlignment="1">
      <alignment vertical="center" wrapText="1"/>
    </xf>
    <xf numFmtId="0" fontId="30" fillId="2" borderId="0" xfId="0" applyFont="1" applyFill="1" applyBorder="1" applyAlignment="1">
      <alignment horizontal="center" vertical="center" wrapText="1"/>
    </xf>
    <xf numFmtId="0" fontId="29" fillId="0" borderId="39" xfId="0" applyFont="1" applyBorder="1" applyAlignment="1">
      <alignment wrapText="1"/>
    </xf>
    <xf numFmtId="0" fontId="29" fillId="0" borderId="39" xfId="0" applyFont="1" applyBorder="1"/>
    <xf numFmtId="0" fontId="8" fillId="4" borderId="45" xfId="0" applyFont="1" applyFill="1" applyBorder="1" applyAlignment="1">
      <alignment horizontal="left" vertical="center" wrapText="1" indent="1"/>
    </xf>
    <xf numFmtId="0" fontId="23" fillId="0" borderId="0" xfId="0" applyFont="1" applyFill="1" applyBorder="1" applyAlignment="1">
      <alignment horizontal="left" vertical="center" wrapText="1"/>
    </xf>
    <xf numFmtId="0" fontId="7" fillId="0" borderId="0" xfId="0" applyFont="1" applyAlignment="1">
      <alignment wrapText="1"/>
    </xf>
    <xf numFmtId="0" fontId="15" fillId="0" borderId="0" xfId="0" applyFont="1" applyAlignment="1">
      <alignment horizontal="center" vertical="center" wrapText="1"/>
    </xf>
    <xf numFmtId="0" fontId="4" fillId="0" borderId="0" xfId="0" applyFont="1" applyAlignment="1">
      <alignment wrapText="1"/>
    </xf>
    <xf numFmtId="0" fontId="8" fillId="4" borderId="44" xfId="0" applyFont="1" applyFill="1" applyBorder="1" applyAlignment="1">
      <alignment horizontal="left" vertical="center" wrapText="1" indent="1"/>
    </xf>
    <xf numFmtId="0" fontId="0" fillId="0" borderId="0" xfId="0" applyFont="1"/>
    <xf numFmtId="0" fontId="0" fillId="0" borderId="0" xfId="0" applyFont="1" applyFill="1" applyBorder="1"/>
    <xf numFmtId="0" fontId="31" fillId="6" borderId="57" xfId="0" applyFont="1" applyFill="1" applyBorder="1" applyAlignment="1">
      <alignment horizontal="left" vertical="center" wrapText="1"/>
    </xf>
    <xf numFmtId="0" fontId="13" fillId="0" borderId="53" xfId="2" applyFont="1" applyBorder="1" applyAlignment="1">
      <alignment horizontal="center"/>
    </xf>
    <xf numFmtId="0" fontId="13" fillId="0" borderId="51" xfId="2" applyFont="1" applyBorder="1" applyAlignment="1">
      <alignment horizontal="center"/>
    </xf>
    <xf numFmtId="0" fontId="13" fillId="0" borderId="52" xfId="2" applyFont="1" applyBorder="1" applyAlignment="1">
      <alignment horizontal="center"/>
    </xf>
    <xf numFmtId="0" fontId="6" fillId="6" borderId="59" xfId="0" applyFont="1" applyFill="1" applyBorder="1" applyAlignment="1">
      <alignment horizontal="center" vertical="center" wrapText="1"/>
    </xf>
    <xf numFmtId="0" fontId="10" fillId="0" borderId="61" xfId="0" applyFont="1" applyFill="1" applyBorder="1" applyAlignment="1">
      <alignment horizontal="left" vertical="center" wrapText="1"/>
    </xf>
    <xf numFmtId="0" fontId="8" fillId="5" borderId="50" xfId="0" applyFont="1" applyFill="1" applyBorder="1" applyAlignment="1">
      <alignment horizontal="left" vertical="center" wrapText="1"/>
    </xf>
    <xf numFmtId="0" fontId="8" fillId="4" borderId="50" xfId="0" applyFont="1" applyFill="1" applyBorder="1" applyAlignment="1">
      <alignment horizontal="left" vertical="center" wrapText="1" indent="1"/>
    </xf>
    <xf numFmtId="0" fontId="31" fillId="6" borderId="50" xfId="0" applyFont="1" applyFill="1" applyBorder="1" applyAlignment="1">
      <alignment horizontal="left" vertical="center" wrapText="1"/>
    </xf>
    <xf numFmtId="0" fontId="8" fillId="2" borderId="50" xfId="0" applyFont="1" applyFill="1" applyBorder="1" applyAlignment="1">
      <alignment horizontal="left" vertical="center" wrapText="1" indent="3"/>
    </xf>
    <xf numFmtId="0" fontId="8" fillId="5" borderId="62" xfId="0" applyFont="1" applyFill="1" applyBorder="1" applyAlignment="1">
      <alignment horizontal="left" vertical="center" wrapText="1"/>
    </xf>
    <xf numFmtId="0" fontId="13" fillId="0" borderId="63" xfId="2" applyFont="1" applyBorder="1" applyAlignment="1">
      <alignment horizontal="center"/>
    </xf>
    <xf numFmtId="0" fontId="6" fillId="6" borderId="64" xfId="0" applyFont="1" applyFill="1" applyBorder="1" applyAlignment="1">
      <alignment horizontal="center" vertical="center" wrapText="1"/>
    </xf>
    <xf numFmtId="0" fontId="13" fillId="0" borderId="65" xfId="2" applyFont="1" applyBorder="1" applyAlignment="1">
      <alignment horizontal="center"/>
    </xf>
    <xf numFmtId="0" fontId="6" fillId="6" borderId="50" xfId="0" applyFont="1" applyFill="1" applyBorder="1" applyAlignment="1">
      <alignment horizontal="center" vertical="center" wrapText="1"/>
    </xf>
    <xf numFmtId="2" fontId="13" fillId="0" borderId="65" xfId="2" applyNumberFormat="1" applyFont="1" applyBorder="1" applyAlignment="1">
      <alignment horizontal="center"/>
    </xf>
    <xf numFmtId="0" fontId="8" fillId="2" borderId="10"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39" xfId="0" applyFont="1" applyFill="1" applyBorder="1" applyAlignment="1">
      <alignment horizontal="left" vertical="center"/>
    </xf>
    <xf numFmtId="0" fontId="8" fillId="2" borderId="39" xfId="0" applyFont="1" applyFill="1" applyBorder="1" applyAlignment="1">
      <alignment horizontal="left" vertical="center" wrapText="1"/>
    </xf>
    <xf numFmtId="0" fontId="29" fillId="2" borderId="39" xfId="0" applyFont="1" applyFill="1" applyBorder="1" applyAlignment="1">
      <alignment vertical="center" wrapText="1"/>
    </xf>
    <xf numFmtId="49" fontId="21" fillId="2" borderId="39" xfId="2" applyNumberFormat="1" applyFont="1" applyFill="1" applyBorder="1" applyAlignment="1">
      <alignment horizontal="center" vertical="center"/>
    </xf>
    <xf numFmtId="0" fontId="21" fillId="2" borderId="28" xfId="2" applyFont="1" applyFill="1" applyBorder="1" applyAlignment="1">
      <alignment horizontal="center" vertical="center" wrapText="1"/>
    </xf>
    <xf numFmtId="0" fontId="21" fillId="2" borderId="25" xfId="2" applyFont="1" applyFill="1" applyBorder="1" applyAlignment="1">
      <alignment horizontal="center" vertical="center" wrapText="1"/>
    </xf>
    <xf numFmtId="0" fontId="21" fillId="2" borderId="26" xfId="2" applyFont="1" applyFill="1" applyBorder="1" applyAlignment="1">
      <alignment horizontal="center" vertical="center" wrapText="1"/>
    </xf>
    <xf numFmtId="0" fontId="21" fillId="2" borderId="28" xfId="2" applyFont="1" applyFill="1" applyBorder="1" applyAlignment="1">
      <alignment horizontal="center" vertical="center"/>
    </xf>
    <xf numFmtId="0" fontId="8" fillId="2" borderId="10" xfId="0" applyFont="1" applyFill="1" applyBorder="1" applyAlignment="1">
      <alignment vertical="center" wrapText="1"/>
    </xf>
    <xf numFmtId="0" fontId="8" fillId="2" borderId="20" xfId="0" applyFont="1" applyFill="1" applyBorder="1" applyAlignment="1">
      <alignment vertical="center" wrapText="1"/>
    </xf>
    <xf numFmtId="0" fontId="21" fillId="2" borderId="25" xfId="2" applyFont="1" applyFill="1" applyBorder="1" applyAlignment="1">
      <alignment horizontal="center" vertical="center"/>
    </xf>
    <xf numFmtId="0" fontId="8" fillId="2" borderId="9" xfId="0" applyFont="1" applyFill="1" applyBorder="1" applyAlignment="1">
      <alignment vertical="center" wrapText="1"/>
    </xf>
    <xf numFmtId="0" fontId="8" fillId="2" borderId="15" xfId="0" applyFont="1" applyFill="1" applyBorder="1" applyAlignment="1">
      <alignment vertical="center" wrapText="1"/>
    </xf>
    <xf numFmtId="0" fontId="21" fillId="2" borderId="26" xfId="2" applyFont="1" applyFill="1" applyBorder="1" applyAlignment="1">
      <alignment horizontal="center" vertical="center"/>
    </xf>
    <xf numFmtId="0" fontId="8" fillId="2" borderId="21" xfId="0" applyFont="1" applyFill="1" applyBorder="1" applyAlignment="1">
      <alignment vertical="center" wrapText="1"/>
    </xf>
    <xf numFmtId="0" fontId="8" fillId="2" borderId="22" xfId="0" applyFont="1" applyFill="1" applyBorder="1" applyAlignment="1">
      <alignment vertical="center" wrapText="1"/>
    </xf>
    <xf numFmtId="0" fontId="11" fillId="2" borderId="20" xfId="0" applyFont="1" applyFill="1" applyBorder="1" applyAlignment="1">
      <alignment vertical="center" wrapText="1"/>
    </xf>
    <xf numFmtId="0" fontId="11" fillId="2" borderId="15" xfId="0" applyFont="1" applyFill="1" applyBorder="1" applyAlignment="1">
      <alignment vertical="center" wrapText="1"/>
    </xf>
    <xf numFmtId="0" fontId="11" fillId="2" borderId="15" xfId="0" applyFont="1" applyFill="1" applyBorder="1" applyAlignment="1">
      <alignment vertical="center"/>
    </xf>
    <xf numFmtId="0" fontId="11" fillId="2" borderId="22" xfId="0" applyFont="1" applyFill="1" applyBorder="1" applyAlignment="1">
      <alignment vertical="center" wrapText="1"/>
    </xf>
    <xf numFmtId="0" fontId="21" fillId="2" borderId="10" xfId="2" applyFont="1" applyFill="1" applyBorder="1" applyAlignment="1">
      <alignment horizontal="center" vertical="center"/>
    </xf>
    <xf numFmtId="0" fontId="21" fillId="2" borderId="9" xfId="2" applyFont="1" applyFill="1" applyBorder="1" applyAlignment="1">
      <alignment horizontal="center" vertical="center"/>
    </xf>
    <xf numFmtId="0" fontId="21" fillId="2" borderId="21" xfId="2" applyFont="1" applyFill="1" applyBorder="1" applyAlignment="1">
      <alignment horizontal="center" vertical="center"/>
    </xf>
    <xf numFmtId="0" fontId="13" fillId="2" borderId="63" xfId="2" applyFont="1" applyFill="1" applyBorder="1" applyAlignment="1">
      <alignment horizontal="center"/>
    </xf>
    <xf numFmtId="0" fontId="13" fillId="2" borderId="51" xfId="2" applyFont="1" applyFill="1" applyBorder="1" applyAlignment="1">
      <alignment horizontal="center"/>
    </xf>
    <xf numFmtId="0" fontId="13" fillId="2" borderId="52" xfId="2" applyFont="1" applyFill="1" applyBorder="1" applyAlignment="1">
      <alignment horizontal="center"/>
    </xf>
    <xf numFmtId="2" fontId="13" fillId="2" borderId="51" xfId="2" applyNumberFormat="1" applyFont="1" applyFill="1" applyBorder="1" applyAlignment="1">
      <alignment horizontal="center"/>
    </xf>
    <xf numFmtId="0" fontId="29" fillId="7" borderId="39" xfId="0" applyFont="1" applyFill="1" applyBorder="1" applyAlignment="1">
      <alignment vertical="center" wrapText="1"/>
    </xf>
    <xf numFmtId="0" fontId="21" fillId="0" borderId="34" xfId="2" applyFont="1" applyBorder="1" applyAlignment="1">
      <alignment horizontal="center" vertical="center" wrapText="1"/>
    </xf>
    <xf numFmtId="0" fontId="21" fillId="0" borderId="35" xfId="2" applyFont="1" applyBorder="1" applyAlignment="1">
      <alignment horizontal="center" vertical="center" wrapText="1"/>
    </xf>
    <xf numFmtId="0" fontId="21" fillId="0" borderId="37" xfId="2" applyFont="1" applyBorder="1" applyAlignment="1">
      <alignment horizontal="center" vertical="center" wrapText="1"/>
    </xf>
    <xf numFmtId="0" fontId="21" fillId="2" borderId="29" xfId="2" applyFont="1" applyFill="1" applyBorder="1" applyAlignment="1">
      <alignment horizontal="center"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21" fillId="2" borderId="30" xfId="2" applyFont="1" applyFill="1" applyBorder="1" applyAlignment="1">
      <alignment horizontal="center" vertical="center" wrapText="1"/>
    </xf>
    <xf numFmtId="0" fontId="21" fillId="2" borderId="32" xfId="2" applyFont="1" applyFill="1" applyBorder="1" applyAlignment="1">
      <alignment horizontal="center" vertical="center" wrapText="1"/>
    </xf>
    <xf numFmtId="0" fontId="8" fillId="2" borderId="17" xfId="0" applyFont="1" applyFill="1" applyBorder="1" applyAlignment="1">
      <alignment vertical="center" wrapText="1"/>
    </xf>
    <xf numFmtId="0" fontId="8" fillId="2" borderId="18" xfId="0" applyFont="1" applyFill="1" applyBorder="1" applyAlignment="1">
      <alignment vertical="center" wrapText="1"/>
    </xf>
    <xf numFmtId="0" fontId="8" fillId="0" borderId="0" xfId="0" applyFont="1" applyAlignment="1"/>
    <xf numFmtId="0" fontId="8" fillId="0" borderId="0" xfId="0" applyFont="1" applyAlignment="1">
      <alignment wrapText="1"/>
    </xf>
    <xf numFmtId="0" fontId="8" fillId="0" borderId="0" xfId="0" applyFont="1" applyAlignment="1">
      <alignment vertical="top" wrapText="1"/>
    </xf>
    <xf numFmtId="0" fontId="8" fillId="0" borderId="0" xfId="0" applyFont="1" applyAlignment="1">
      <alignment vertical="top"/>
    </xf>
    <xf numFmtId="0" fontId="8" fillId="0" borderId="6" xfId="0" applyFont="1" applyBorder="1" applyAlignment="1">
      <alignment vertical="top" wrapText="1"/>
    </xf>
    <xf numFmtId="0" fontId="11" fillId="0" borderId="0" xfId="0" applyFont="1" applyAlignment="1">
      <alignment vertical="center"/>
    </xf>
    <xf numFmtId="0" fontId="35" fillId="0" borderId="25" xfId="2" applyFont="1" applyBorder="1" applyAlignment="1">
      <alignment horizontal="left" vertical="center" wrapText="1"/>
    </xf>
    <xf numFmtId="0" fontId="35" fillId="0" borderId="25" xfId="2" applyFont="1" applyFill="1" applyBorder="1" applyAlignment="1">
      <alignment horizontal="left" vertical="center" wrapText="1"/>
    </xf>
    <xf numFmtId="0" fontId="35" fillId="2" borderId="25" xfId="2" applyFont="1" applyFill="1" applyBorder="1" applyAlignment="1">
      <alignment horizontal="left" vertical="center" wrapText="1"/>
    </xf>
    <xf numFmtId="0" fontId="35" fillId="2" borderId="24" xfId="2" applyFont="1" applyFill="1" applyBorder="1" applyAlignment="1">
      <alignment horizontal="left" vertical="center"/>
    </xf>
    <xf numFmtId="0" fontId="35" fillId="2" borderId="25" xfId="2" applyFont="1" applyFill="1" applyBorder="1" applyAlignment="1">
      <alignment horizontal="left" vertical="center"/>
    </xf>
    <xf numFmtId="0" fontId="35" fillId="2" borderId="27" xfId="2" applyFont="1" applyFill="1" applyBorder="1" applyAlignment="1">
      <alignment horizontal="left" vertical="center"/>
    </xf>
    <xf numFmtId="0" fontId="11" fillId="0" borderId="0" xfId="0" applyFont="1" applyAlignment="1">
      <alignment vertical="center" wrapText="1"/>
    </xf>
    <xf numFmtId="0" fontId="35" fillId="0" borderId="26" xfId="2" applyFont="1" applyBorder="1" applyAlignment="1">
      <alignment horizontal="left" vertical="center" wrapText="1"/>
    </xf>
    <xf numFmtId="0" fontId="35" fillId="0" borderId="24" xfId="2" applyFont="1" applyBorder="1" applyAlignment="1">
      <alignment horizontal="left" vertical="center" wrapText="1"/>
    </xf>
    <xf numFmtId="0" fontId="35" fillId="0" borderId="27" xfId="2" applyFont="1" applyBorder="1" applyAlignment="1">
      <alignment horizontal="left" vertical="center" wrapText="1"/>
    </xf>
    <xf numFmtId="0" fontId="35" fillId="0" borderId="28" xfId="2" applyFont="1" applyBorder="1" applyAlignment="1">
      <alignment horizontal="left" vertical="center" wrapText="1"/>
    </xf>
    <xf numFmtId="0" fontId="35" fillId="2" borderId="28" xfId="2" applyFont="1" applyFill="1" applyBorder="1" applyAlignment="1">
      <alignment horizontal="left" vertical="center" wrapText="1"/>
    </xf>
    <xf numFmtId="0" fontId="35" fillId="2" borderId="26" xfId="2" applyFont="1" applyFill="1" applyBorder="1" applyAlignment="1">
      <alignment horizontal="left" vertical="center" wrapText="1"/>
    </xf>
    <xf numFmtId="0" fontId="0" fillId="8" borderId="0" xfId="0" applyFont="1" applyFill="1" applyAlignment="1">
      <alignment vertical="center" wrapText="1"/>
    </xf>
    <xf numFmtId="0" fontId="0" fillId="8" borderId="0" xfId="0" applyFill="1" applyAlignment="1">
      <alignment vertical="center" wrapText="1"/>
    </xf>
    <xf numFmtId="49" fontId="0" fillId="8" borderId="0" xfId="0" applyNumberFormat="1" applyFill="1" applyAlignment="1">
      <alignment wrapText="1"/>
    </xf>
    <xf numFmtId="164" fontId="0" fillId="0" borderId="48" xfId="0" applyNumberFormat="1" applyFont="1" applyBorder="1" applyAlignment="1">
      <alignment horizontal="center"/>
    </xf>
    <xf numFmtId="164" fontId="0" fillId="0" borderId="42" xfId="0" applyNumberFormat="1" applyFont="1" applyBorder="1" applyAlignment="1">
      <alignment horizontal="center"/>
    </xf>
    <xf numFmtId="164" fontId="0" fillId="0" borderId="49" xfId="0" applyNumberFormat="1" applyFont="1" applyBorder="1" applyAlignment="1">
      <alignment horizontal="center"/>
    </xf>
    <xf numFmtId="164" fontId="0" fillId="0" borderId="54" xfId="0" applyNumberFormat="1" applyFont="1" applyBorder="1" applyAlignment="1">
      <alignment horizontal="center"/>
    </xf>
    <xf numFmtId="164" fontId="0" fillId="0" borderId="66" xfId="0" applyNumberFormat="1" applyFont="1" applyBorder="1" applyAlignment="1">
      <alignment horizontal="center"/>
    </xf>
    <xf numFmtId="164" fontId="0" fillId="2" borderId="48" xfId="0" applyNumberFormat="1" applyFont="1" applyFill="1" applyBorder="1" applyAlignment="1">
      <alignment horizontal="center"/>
    </xf>
    <xf numFmtId="164" fontId="0" fillId="2" borderId="42" xfId="0" applyNumberFormat="1" applyFont="1" applyFill="1" applyBorder="1" applyAlignment="1">
      <alignment horizontal="center"/>
    </xf>
    <xf numFmtId="164" fontId="0" fillId="2" borderId="49" xfId="0" applyNumberFormat="1" applyFont="1" applyFill="1" applyBorder="1" applyAlignment="1">
      <alignment horizontal="center"/>
    </xf>
    <xf numFmtId="164" fontId="0" fillId="0" borderId="46" xfId="0" applyNumberFormat="1" applyFont="1" applyBorder="1" applyAlignment="1">
      <alignment horizontal="center"/>
    </xf>
    <xf numFmtId="164" fontId="0" fillId="0" borderId="39" xfId="0" applyNumberFormat="1" applyFont="1" applyBorder="1" applyAlignment="1">
      <alignment horizontal="center"/>
    </xf>
    <xf numFmtId="164" fontId="0" fillId="0" borderId="47" xfId="0" applyNumberFormat="1" applyFont="1" applyBorder="1" applyAlignment="1">
      <alignment horizontal="center"/>
    </xf>
    <xf numFmtId="164" fontId="0" fillId="0" borderId="55" xfId="0" applyNumberFormat="1" applyFont="1" applyBorder="1" applyAlignment="1">
      <alignment horizontal="center"/>
    </xf>
    <xf numFmtId="164" fontId="0" fillId="0" borderId="58" xfId="0" applyNumberFormat="1" applyFont="1" applyBorder="1" applyAlignment="1">
      <alignment horizontal="center"/>
    </xf>
    <xf numFmtId="164" fontId="0" fillId="2" borderId="46" xfId="0" applyNumberFormat="1" applyFont="1" applyFill="1" applyBorder="1" applyAlignment="1">
      <alignment horizontal="center"/>
    </xf>
    <xf numFmtId="164" fontId="0" fillId="2" borderId="39" xfId="0" applyNumberFormat="1" applyFont="1" applyFill="1" applyBorder="1" applyAlignment="1">
      <alignment horizontal="center"/>
    </xf>
    <xf numFmtId="164" fontId="0" fillId="2" borderId="47" xfId="0" applyNumberFormat="1" applyFont="1" applyFill="1" applyBorder="1" applyAlignment="1">
      <alignment horizontal="center"/>
    </xf>
    <xf numFmtId="164" fontId="33" fillId="6" borderId="50" xfId="0" applyNumberFormat="1" applyFont="1" applyFill="1" applyBorder="1" applyAlignment="1">
      <alignment horizontal="left" vertical="center" wrapText="1"/>
    </xf>
    <xf numFmtId="164" fontId="3" fillId="6" borderId="59" xfId="0" applyNumberFormat="1" applyFont="1" applyFill="1" applyBorder="1" applyAlignment="1">
      <alignment horizontal="center" vertical="center" wrapText="1"/>
    </xf>
    <xf numFmtId="164" fontId="3" fillId="6" borderId="64" xfId="0" applyNumberFormat="1" applyFont="1" applyFill="1" applyBorder="1" applyAlignment="1">
      <alignment horizontal="center" vertical="center" wrapText="1"/>
    </xf>
    <xf numFmtId="164" fontId="3" fillId="6" borderId="50" xfId="0" applyNumberFormat="1" applyFont="1" applyFill="1" applyBorder="1" applyAlignment="1">
      <alignment horizontal="center" vertical="center" wrapText="1"/>
    </xf>
    <xf numFmtId="164" fontId="14" fillId="0" borderId="3" xfId="0" applyNumberFormat="1" applyFont="1" applyBorder="1" applyAlignment="1">
      <alignment horizontal="center" vertical="center"/>
    </xf>
    <xf numFmtId="164" fontId="25" fillId="0" borderId="12" xfId="2" applyNumberFormat="1" applyFont="1" applyFill="1" applyBorder="1" applyAlignment="1">
      <alignment horizontal="center" vertical="center" wrapText="1"/>
    </xf>
    <xf numFmtId="164" fontId="25" fillId="0" borderId="9" xfId="2" applyNumberFormat="1" applyFont="1" applyFill="1" applyBorder="1" applyAlignment="1">
      <alignment horizontal="center" vertical="center" wrapText="1"/>
    </xf>
    <xf numFmtId="164" fontId="25" fillId="0" borderId="21" xfId="2" applyNumberFormat="1" applyFont="1" applyFill="1" applyBorder="1" applyAlignment="1">
      <alignment horizontal="center" vertical="center" wrapText="1"/>
    </xf>
    <xf numFmtId="164" fontId="8" fillId="0" borderId="17" xfId="0" applyNumberFormat="1" applyFont="1" applyFill="1" applyBorder="1" applyAlignment="1">
      <alignment horizontal="left" vertical="center" wrapText="1"/>
    </xf>
    <xf numFmtId="164" fontId="8" fillId="2" borderId="10" xfId="0" applyNumberFormat="1" applyFont="1" applyFill="1" applyBorder="1" applyAlignment="1">
      <alignment horizontal="left" vertical="center" wrapText="1"/>
    </xf>
    <xf numFmtId="164" fontId="8" fillId="2" borderId="9" xfId="0" applyNumberFormat="1" applyFont="1" applyFill="1" applyBorder="1" applyAlignment="1">
      <alignment horizontal="left" vertical="center" wrapText="1"/>
    </xf>
    <xf numFmtId="164" fontId="8" fillId="2" borderId="21" xfId="0" applyNumberFormat="1" applyFont="1" applyFill="1" applyBorder="1" applyAlignment="1">
      <alignment horizontal="left" vertical="center" wrapText="1"/>
    </xf>
    <xf numFmtId="164" fontId="8" fillId="2" borderId="12" xfId="0" applyNumberFormat="1" applyFont="1" applyFill="1" applyBorder="1" applyAlignment="1">
      <alignment vertical="center" wrapText="1"/>
    </xf>
    <xf numFmtId="164" fontId="8" fillId="2" borderId="9" xfId="0" applyNumberFormat="1" applyFont="1" applyFill="1" applyBorder="1" applyAlignment="1">
      <alignment vertical="center" wrapText="1"/>
    </xf>
    <xf numFmtId="164" fontId="8" fillId="2" borderId="17" xfId="0" applyNumberFormat="1" applyFont="1" applyFill="1" applyBorder="1" applyAlignment="1">
      <alignment vertical="center" wrapText="1"/>
    </xf>
    <xf numFmtId="164" fontId="8" fillId="2" borderId="10" xfId="0" applyNumberFormat="1" applyFont="1" applyFill="1" applyBorder="1" applyAlignment="1">
      <alignment vertical="center" wrapText="1"/>
    </xf>
    <xf numFmtId="164" fontId="8" fillId="2" borderId="21" xfId="0" applyNumberFormat="1" applyFont="1" applyFill="1" applyBorder="1" applyAlignment="1">
      <alignment vertical="center" wrapText="1"/>
    </xf>
    <xf numFmtId="164" fontId="8" fillId="0" borderId="13" xfId="0" applyNumberFormat="1" applyFont="1" applyBorder="1" applyAlignment="1">
      <alignment vertical="center" wrapText="1"/>
    </xf>
    <xf numFmtId="164" fontId="25" fillId="0" borderId="39" xfId="2" applyNumberFormat="1" applyFont="1" applyFill="1" applyBorder="1" applyAlignment="1">
      <alignment horizontal="center" vertical="center" wrapText="1"/>
    </xf>
    <xf numFmtId="164" fontId="8" fillId="2" borderId="39" xfId="0" applyNumberFormat="1" applyFont="1" applyFill="1" applyBorder="1" applyAlignment="1">
      <alignment horizontal="left" vertical="center" wrapText="1"/>
    </xf>
    <xf numFmtId="164" fontId="8" fillId="0" borderId="39" xfId="0" applyNumberFormat="1" applyFont="1" applyBorder="1" applyAlignment="1">
      <alignment horizontal="left" vertical="center" wrapText="1"/>
    </xf>
    <xf numFmtId="164" fontId="8" fillId="0" borderId="9" xfId="0" applyNumberFormat="1" applyFont="1" applyFill="1" applyBorder="1" applyAlignment="1">
      <alignment horizontal="left" vertical="center" wrapText="1"/>
    </xf>
    <xf numFmtId="164" fontId="8" fillId="0" borderId="13" xfId="0" applyNumberFormat="1" applyFont="1" applyFill="1" applyBorder="1" applyAlignment="1">
      <alignment horizontal="left" vertical="center" wrapText="1"/>
    </xf>
    <xf numFmtId="164" fontId="8" fillId="0" borderId="21" xfId="0" applyNumberFormat="1" applyFont="1" applyFill="1" applyBorder="1" applyAlignment="1">
      <alignment horizontal="left" vertical="center" wrapText="1"/>
    </xf>
    <xf numFmtId="164" fontId="29" fillId="0" borderId="39" xfId="0" applyNumberFormat="1" applyFont="1" applyBorder="1" applyAlignment="1">
      <alignment horizontal="center"/>
    </xf>
    <xf numFmtId="164" fontId="0" fillId="0" borderId="77" xfId="0" applyNumberFormat="1" applyFont="1" applyBorder="1" applyAlignment="1">
      <alignment horizontal="center"/>
    </xf>
    <xf numFmtId="164" fontId="0" fillId="0" borderId="78" xfId="0" applyNumberFormat="1" applyFont="1" applyBorder="1" applyAlignment="1">
      <alignment horizontal="center"/>
    </xf>
    <xf numFmtId="164" fontId="0" fillId="0" borderId="79" xfId="0" applyNumberFormat="1" applyFont="1" applyBorder="1" applyAlignment="1">
      <alignment horizontal="center"/>
    </xf>
    <xf numFmtId="164" fontId="0" fillId="0" borderId="80" xfId="0" applyNumberFormat="1" applyFont="1" applyBorder="1" applyAlignment="1">
      <alignment horizontal="center"/>
    </xf>
    <xf numFmtId="164" fontId="0" fillId="0" borderId="81" xfId="0" applyNumberFormat="1" applyFont="1" applyBorder="1" applyAlignment="1">
      <alignment horizontal="center"/>
    </xf>
    <xf numFmtId="164" fontId="0" fillId="0" borderId="82" xfId="0" applyNumberFormat="1" applyFont="1" applyBorder="1" applyAlignment="1">
      <alignment horizontal="center"/>
    </xf>
    <xf numFmtId="164" fontId="0" fillId="2" borderId="82" xfId="0" applyNumberFormat="1" applyFont="1" applyFill="1" applyBorder="1" applyAlignment="1">
      <alignment horizontal="center"/>
    </xf>
    <xf numFmtId="164" fontId="0" fillId="2" borderId="78" xfId="0" applyNumberFormat="1" applyFont="1" applyFill="1" applyBorder="1" applyAlignment="1">
      <alignment horizontal="center"/>
    </xf>
    <xf numFmtId="164" fontId="0" fillId="2" borderId="79" xfId="0" applyNumberFormat="1" applyFont="1" applyFill="1" applyBorder="1" applyAlignment="1">
      <alignment horizontal="center"/>
    </xf>
    <xf numFmtId="49" fontId="0" fillId="8" borderId="0" xfId="0" applyNumberFormat="1" applyFont="1" applyFill="1" applyAlignment="1">
      <alignment horizontal="left" vertical="center" wrapText="1"/>
    </xf>
    <xf numFmtId="0" fontId="32" fillId="0" borderId="0" xfId="0" applyFont="1" applyAlignment="1">
      <alignment horizontal="left"/>
    </xf>
    <xf numFmtId="0" fontId="0" fillId="8" borderId="0" xfId="0" applyFill="1" applyAlignment="1">
      <alignment horizontal="left" vertical="center" wrapText="1"/>
    </xf>
    <xf numFmtId="0" fontId="0" fillId="8" borderId="0" xfId="0" applyFont="1" applyFill="1" applyAlignment="1">
      <alignment horizontal="left" vertical="center" wrapText="1"/>
    </xf>
    <xf numFmtId="49" fontId="0" fillId="8" borderId="0" xfId="0" applyNumberFormat="1" applyFill="1" applyAlignment="1">
      <alignment horizontal="left" vertical="center" wrapText="1"/>
    </xf>
    <xf numFmtId="0" fontId="12" fillId="2" borderId="63"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52" xfId="1" applyFont="1" applyFill="1" applyBorder="1" applyAlignment="1">
      <alignment horizontal="center" vertical="center" wrapText="1"/>
    </xf>
    <xf numFmtId="0" fontId="12" fillId="0" borderId="63" xfId="1" applyFont="1" applyBorder="1" applyAlignment="1">
      <alignment horizontal="center" vertical="center" wrapText="1"/>
    </xf>
    <xf numFmtId="0" fontId="12" fillId="0" borderId="51" xfId="1" applyFont="1" applyBorder="1" applyAlignment="1">
      <alignment horizontal="center" vertical="center" wrapText="1"/>
    </xf>
    <xf numFmtId="0" fontId="12" fillId="0" borderId="52" xfId="1" applyFont="1" applyBorder="1" applyAlignment="1">
      <alignment horizontal="center" vertical="center" wrapText="1"/>
    </xf>
    <xf numFmtId="0" fontId="12" fillId="0" borderId="53" xfId="1" applyFont="1" applyBorder="1" applyAlignment="1">
      <alignment horizontal="center" vertical="center" wrapText="1"/>
    </xf>
    <xf numFmtId="0" fontId="12" fillId="0" borderId="65" xfId="1" applyFont="1" applyBorder="1" applyAlignment="1">
      <alignment horizontal="center" vertical="center" wrapText="1"/>
    </xf>
    <xf numFmtId="0" fontId="12" fillId="0" borderId="53" xfId="1" applyFont="1" applyBorder="1" applyAlignment="1">
      <alignment horizontal="center" vertical="center"/>
    </xf>
    <xf numFmtId="0" fontId="12" fillId="0" borderId="51" xfId="1" applyFont="1" applyBorder="1" applyAlignment="1">
      <alignment horizontal="center" vertical="center"/>
    </xf>
    <xf numFmtId="0" fontId="12" fillId="0" borderId="65" xfId="1" applyFont="1" applyBorder="1" applyAlignment="1">
      <alignment horizontal="center" vertical="center"/>
    </xf>
    <xf numFmtId="0" fontId="5" fillId="0" borderId="56" xfId="0" applyFont="1" applyBorder="1" applyAlignment="1">
      <alignment horizontal="center" wrapText="1"/>
    </xf>
    <xf numFmtId="0" fontId="5" fillId="0" borderId="60" xfId="0" applyFont="1" applyBorder="1" applyAlignment="1">
      <alignment horizontal="center" wrapText="1"/>
    </xf>
    <xf numFmtId="0" fontId="23" fillId="3" borderId="8" xfId="0" applyFont="1" applyFill="1" applyBorder="1" applyAlignment="1">
      <alignment horizontal="left" vertical="center"/>
    </xf>
    <xf numFmtId="0" fontId="12" fillId="0" borderId="61" xfId="1" applyFont="1" applyBorder="1" applyAlignment="1">
      <alignment horizontal="center" vertical="center" wrapText="1"/>
    </xf>
    <xf numFmtId="0" fontId="12" fillId="0" borderId="74" xfId="1" applyFont="1" applyBorder="1" applyAlignment="1">
      <alignment horizontal="center" vertical="center" wrapText="1"/>
    </xf>
    <xf numFmtId="0" fontId="12" fillId="0" borderId="76" xfId="1" applyFont="1" applyBorder="1" applyAlignment="1">
      <alignment horizontal="center" vertical="center" wrapText="1"/>
    </xf>
    <xf numFmtId="0" fontId="12" fillId="0" borderId="73" xfId="1" applyFont="1" applyBorder="1" applyAlignment="1">
      <alignment horizontal="center" vertical="center" wrapText="1"/>
    </xf>
    <xf numFmtId="0" fontId="12" fillId="0" borderId="75"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67" xfId="1" applyFont="1" applyBorder="1" applyAlignment="1">
      <alignment horizontal="center" vertical="center" wrapText="1"/>
    </xf>
    <xf numFmtId="0" fontId="18" fillId="0" borderId="68" xfId="1" applyFont="1" applyBorder="1" applyAlignment="1">
      <alignment horizontal="center" vertical="center" wrapText="1"/>
    </xf>
    <xf numFmtId="0" fontId="18" fillId="0" borderId="69" xfId="1" applyFont="1" applyBorder="1" applyAlignment="1">
      <alignment horizontal="center" vertical="center" wrapText="1"/>
    </xf>
    <xf numFmtId="0" fontId="9" fillId="3" borderId="4" xfId="0" applyFont="1" applyFill="1" applyBorder="1" applyAlignment="1">
      <alignment horizontal="left" vertical="center"/>
    </xf>
    <xf numFmtId="0" fontId="24" fillId="3" borderId="4" xfId="0" applyFont="1" applyFill="1" applyBorder="1" applyAlignment="1">
      <alignment horizontal="left" vertical="center" wrapText="1"/>
    </xf>
    <xf numFmtId="0" fontId="18" fillId="2" borderId="70" xfId="1" applyFont="1" applyFill="1" applyBorder="1" applyAlignment="1">
      <alignment horizontal="center" vertical="center" wrapText="1"/>
    </xf>
    <xf numFmtId="0" fontId="18" fillId="2" borderId="71" xfId="1" applyFont="1" applyFill="1" applyBorder="1" applyAlignment="1">
      <alignment horizontal="center" vertical="center" wrapText="1"/>
    </xf>
    <xf numFmtId="0" fontId="18" fillId="2" borderId="72" xfId="1" applyFont="1" applyFill="1" applyBorder="1" applyAlignment="1">
      <alignment horizontal="center" vertical="center" wrapText="1"/>
    </xf>
    <xf numFmtId="0" fontId="18" fillId="2" borderId="33" xfId="1" applyFont="1" applyFill="1" applyBorder="1" applyAlignment="1">
      <alignment horizontal="center" vertical="center" wrapText="1"/>
    </xf>
    <xf numFmtId="0" fontId="18" fillId="2" borderId="30" xfId="1" applyFont="1" applyFill="1" applyBorder="1" applyAlignment="1">
      <alignment horizontal="center" vertical="center" wrapText="1"/>
    </xf>
    <xf numFmtId="0" fontId="18" fillId="2" borderId="31" xfId="1" applyFont="1" applyFill="1" applyBorder="1" applyAlignment="1">
      <alignment horizontal="center" vertical="center" wrapText="1"/>
    </xf>
    <xf numFmtId="0" fontId="18" fillId="0" borderId="39" xfId="1" applyFont="1" applyBorder="1" applyAlignment="1">
      <alignment horizontal="center" vertical="center" wrapText="1"/>
    </xf>
    <xf numFmtId="0" fontId="9" fillId="3" borderId="4" xfId="0" applyFont="1" applyFill="1" applyBorder="1" applyAlignment="1">
      <alignment horizontal="left" vertical="center" wrapText="1"/>
    </xf>
    <xf numFmtId="0" fontId="18" fillId="2" borderId="39" xfId="1" applyFont="1" applyFill="1" applyBorder="1" applyAlignment="1">
      <alignment horizontal="center" vertical="center" wrapText="1"/>
    </xf>
    <xf numFmtId="0" fontId="18" fillId="0" borderId="40" xfId="1" applyFont="1" applyBorder="1" applyAlignment="1">
      <alignment horizontal="center" vertical="center" wrapText="1"/>
    </xf>
    <xf numFmtId="0" fontId="18" fillId="0" borderId="41" xfId="1" applyFont="1" applyBorder="1" applyAlignment="1">
      <alignment horizontal="center" vertical="center" wrapText="1"/>
    </xf>
    <xf numFmtId="0" fontId="18" fillId="0" borderId="42" xfId="1" applyFont="1" applyBorder="1" applyAlignment="1">
      <alignment horizontal="center" vertical="center" wrapText="1"/>
    </xf>
    <xf numFmtId="0" fontId="29" fillId="3" borderId="4" xfId="0" applyFont="1" applyFill="1" applyBorder="1" applyAlignment="1">
      <alignment horizontal="left" vertical="center"/>
    </xf>
    <xf numFmtId="0" fontId="18" fillId="0" borderId="30" xfId="1" applyFont="1" applyFill="1" applyBorder="1" applyAlignment="1">
      <alignment horizontal="center" vertical="center" wrapText="1"/>
    </xf>
    <xf numFmtId="0" fontId="24" fillId="3" borderId="8" xfId="0" applyFont="1" applyFill="1" applyBorder="1" applyAlignment="1">
      <alignment horizontal="left" vertical="center" wrapText="1"/>
    </xf>
    <xf numFmtId="0" fontId="9" fillId="3" borderId="8" xfId="0" applyFont="1" applyFill="1" applyBorder="1" applyAlignment="1">
      <alignment horizontal="left" vertical="center"/>
    </xf>
    <xf numFmtId="0" fontId="18" fillId="0" borderId="29" xfId="1" applyFont="1" applyFill="1" applyBorder="1" applyAlignment="1">
      <alignment horizontal="center" vertical="center" wrapText="1"/>
    </xf>
    <xf numFmtId="0" fontId="18" fillId="0" borderId="1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16" xfId="1" applyFont="1" applyBorder="1" applyAlignment="1">
      <alignment horizontal="center" vertical="center" wrapText="1"/>
    </xf>
    <xf numFmtId="0" fontId="18" fillId="2" borderId="19"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23" xfId="1"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0" xfId="0" applyFont="1" applyAlignment="1">
      <alignment horizontal="left" vertical="top" wrapText="1"/>
    </xf>
    <xf numFmtId="0" fontId="27" fillId="0" borderId="9" xfId="0" applyFont="1" applyBorder="1" applyAlignment="1">
      <alignment horizontal="left" vertical="center" wrapText="1"/>
    </xf>
    <xf numFmtId="0" fontId="36" fillId="9" borderId="83" xfId="0" applyFont="1" applyFill="1" applyBorder="1" applyAlignment="1">
      <alignment horizontal="center" vertical="center"/>
    </xf>
    <xf numFmtId="0" fontId="36" fillId="9" borderId="84" xfId="0" applyFont="1" applyFill="1" applyBorder="1" applyAlignment="1">
      <alignment horizontal="center" vertical="center"/>
    </xf>
    <xf numFmtId="0" fontId="36" fillId="9" borderId="85" xfId="0" applyFont="1" applyFill="1" applyBorder="1" applyAlignment="1">
      <alignment horizontal="center" vertical="center"/>
    </xf>
    <xf numFmtId="0" fontId="36" fillId="9" borderId="86" xfId="0" applyFont="1" applyFill="1" applyBorder="1" applyAlignment="1">
      <alignment horizontal="center" vertical="center"/>
    </xf>
    <xf numFmtId="0" fontId="36" fillId="9" borderId="87" xfId="0" applyFont="1" applyFill="1" applyBorder="1" applyAlignment="1">
      <alignment horizontal="center" vertical="center"/>
    </xf>
    <xf numFmtId="0" fontId="36" fillId="9" borderId="88" xfId="0" applyFont="1" applyFill="1" applyBorder="1" applyAlignment="1">
      <alignment horizontal="center" vertical="center"/>
    </xf>
    <xf numFmtId="0" fontId="37" fillId="10" borderId="89" xfId="0" applyFont="1" applyFill="1" applyBorder="1" applyAlignment="1">
      <alignment horizontal="center" vertical="center"/>
    </xf>
    <xf numFmtId="0" fontId="37" fillId="10" borderId="90" xfId="0" applyFont="1" applyFill="1" applyBorder="1" applyAlignment="1">
      <alignment horizontal="center" vertical="center"/>
    </xf>
    <xf numFmtId="0" fontId="37" fillId="10" borderId="91" xfId="0" applyFont="1" applyFill="1" applyBorder="1" applyAlignment="1">
      <alignment horizontal="center" vertical="center"/>
    </xf>
    <xf numFmtId="0" fontId="0" fillId="0" borderId="83" xfId="0" applyFill="1" applyBorder="1"/>
    <xf numFmtId="0" fontId="0" fillId="0" borderId="84" xfId="0" applyFill="1" applyBorder="1"/>
    <xf numFmtId="0" fontId="0" fillId="0" borderId="85" xfId="0" applyFill="1" applyBorder="1"/>
    <xf numFmtId="0" fontId="0" fillId="0" borderId="92" xfId="0" applyFill="1" applyBorder="1"/>
    <xf numFmtId="0" fontId="38" fillId="0" borderId="0" xfId="0" applyFont="1" applyFill="1" applyBorder="1"/>
    <xf numFmtId="0" fontId="39" fillId="0" borderId="0" xfId="0" applyFont="1" applyFill="1" applyBorder="1"/>
    <xf numFmtId="0" fontId="0" fillId="0" borderId="0" xfId="0" applyFill="1" applyBorder="1"/>
    <xf numFmtId="0" fontId="0" fillId="0" borderId="93" xfId="0" applyFill="1" applyBorder="1"/>
    <xf numFmtId="0" fontId="0" fillId="0" borderId="94" xfId="0" applyFill="1" applyBorder="1"/>
    <xf numFmtId="0" fontId="40" fillId="0" borderId="0" xfId="0" applyFont="1" applyFill="1" applyBorder="1" applyAlignment="1">
      <alignment horizontal="left" wrapText="1"/>
    </xf>
    <xf numFmtId="0" fontId="40" fillId="0" borderId="93" xfId="0" applyFont="1" applyFill="1" applyBorder="1" applyAlignment="1">
      <alignment horizontal="left" wrapText="1"/>
    </xf>
    <xf numFmtId="0" fontId="41" fillId="0" borderId="0" xfId="0" applyFont="1" applyFill="1" applyBorder="1" applyAlignment="1">
      <alignment vertical="center"/>
    </xf>
    <xf numFmtId="0" fontId="3" fillId="0" borderId="0" xfId="0" applyFont="1" applyFill="1" applyBorder="1" applyAlignment="1">
      <alignment vertical="center"/>
    </xf>
    <xf numFmtId="0" fontId="8" fillId="0" borderId="3" xfId="0" applyFont="1" applyBorder="1" applyAlignment="1">
      <alignment horizontal="center" vertical="center"/>
    </xf>
    <xf numFmtId="0" fontId="8" fillId="0" borderId="0" xfId="0" applyFont="1" applyAlignment="1">
      <alignment horizontal="left" vertical="center" wrapText="1" indent="1"/>
    </xf>
    <xf numFmtId="0" fontId="3" fillId="11" borderId="95" xfId="0" applyFont="1" applyFill="1" applyBorder="1" applyAlignment="1">
      <alignment horizontal="center" vertical="center"/>
    </xf>
    <xf numFmtId="0" fontId="3" fillId="11" borderId="96"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6" xfId="0" applyFont="1" applyFill="1" applyBorder="1" applyAlignment="1">
      <alignment horizontal="center" vertical="center"/>
    </xf>
    <xf numFmtId="0" fontId="3" fillId="11" borderId="98" xfId="0" applyFont="1" applyFill="1" applyBorder="1" applyAlignment="1">
      <alignment horizontal="center" vertical="center"/>
    </xf>
    <xf numFmtId="0" fontId="3" fillId="11" borderId="99"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99" xfId="0" applyFont="1" applyFill="1" applyBorder="1" applyAlignment="1">
      <alignment horizontal="center" vertical="center"/>
    </xf>
    <xf numFmtId="0" fontId="8" fillId="0" borderId="0" xfId="0" applyFont="1" applyFill="1" applyBorder="1"/>
    <xf numFmtId="0" fontId="0" fillId="0" borderId="0" xfId="0" applyFill="1" applyBorder="1" applyAlignment="1">
      <alignment horizontal="left" indent="1"/>
    </xf>
    <xf numFmtId="0" fontId="3" fillId="11" borderId="101" xfId="0" applyFont="1" applyFill="1" applyBorder="1" applyAlignment="1">
      <alignment horizontal="center" vertical="center" wrapText="1"/>
    </xf>
    <xf numFmtId="0" fontId="3" fillId="11" borderId="102" xfId="0" applyFont="1" applyFill="1" applyBorder="1" applyAlignment="1">
      <alignment horizontal="center" vertical="center" wrapText="1"/>
    </xf>
    <xf numFmtId="0" fontId="8" fillId="0" borderId="103" xfId="0" applyFont="1" applyBorder="1" applyAlignment="1">
      <alignment horizontal="left" vertical="center" wrapText="1" indent="1"/>
    </xf>
    <xf numFmtId="0" fontId="0" fillId="12" borderId="104" xfId="0" applyFill="1" applyBorder="1" applyAlignment="1">
      <alignment horizontal="center" vertical="center" wrapText="1"/>
    </xf>
    <xf numFmtId="0" fontId="0" fillId="12" borderId="105" xfId="0" applyFont="1" applyFill="1" applyBorder="1" applyAlignment="1">
      <alignment horizontal="center" vertical="center" wrapText="1"/>
    </xf>
    <xf numFmtId="0" fontId="0" fillId="12" borderId="106" xfId="0" applyFont="1" applyFill="1" applyBorder="1" applyAlignment="1">
      <alignment horizontal="center" vertical="center" wrapText="1"/>
    </xf>
    <xf numFmtId="0" fontId="0" fillId="12" borderId="107" xfId="0" applyFont="1" applyFill="1" applyBorder="1" applyAlignment="1">
      <alignment horizontal="center" vertical="center" wrapText="1"/>
    </xf>
    <xf numFmtId="0" fontId="0" fillId="12" borderId="108" xfId="0" applyFont="1" applyFill="1" applyBorder="1" applyAlignment="1">
      <alignment horizontal="center" vertical="center" wrapText="1"/>
    </xf>
    <xf numFmtId="0" fontId="0" fillId="12" borderId="0" xfId="0" applyFont="1" applyFill="1" applyBorder="1" applyAlignment="1">
      <alignment horizontal="center" vertical="center" wrapText="1"/>
    </xf>
    <xf numFmtId="0" fontId="0" fillId="12" borderId="10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wrapText="1" indent="1"/>
    </xf>
    <xf numFmtId="0" fontId="8" fillId="0" borderId="0" xfId="0" applyFont="1" applyAlignment="1">
      <alignment horizontal="left" vertical="center" wrapText="1" indent="1"/>
    </xf>
    <xf numFmtId="0" fontId="0" fillId="12" borderId="110" xfId="0" applyFont="1" applyFill="1" applyBorder="1" applyAlignment="1">
      <alignment horizontal="center" vertical="center" wrapText="1"/>
    </xf>
    <xf numFmtId="0" fontId="0" fillId="12" borderId="111" xfId="0" applyFont="1" applyFill="1" applyBorder="1" applyAlignment="1">
      <alignment horizontal="center" vertical="center" wrapText="1"/>
    </xf>
    <xf numFmtId="0" fontId="0" fillId="12" borderId="112" xfId="0" applyFont="1" applyFill="1" applyBorder="1" applyAlignment="1">
      <alignment horizontal="center" vertical="center" wrapText="1"/>
    </xf>
    <xf numFmtId="0" fontId="3" fillId="13" borderId="105" xfId="0" applyFont="1" applyFill="1" applyBorder="1" applyAlignment="1">
      <alignment horizontal="center" vertical="center"/>
    </xf>
    <xf numFmtId="0" fontId="3" fillId="13" borderId="106" xfId="0" applyFont="1" applyFill="1" applyBorder="1" applyAlignment="1">
      <alignment horizontal="center" vertical="center"/>
    </xf>
    <xf numFmtId="0" fontId="3" fillId="13" borderId="107" xfId="0" applyFont="1" applyFill="1" applyBorder="1" applyAlignment="1">
      <alignment horizontal="center" vertical="center"/>
    </xf>
    <xf numFmtId="0" fontId="8" fillId="0" borderId="0" xfId="0" applyFont="1" applyFill="1"/>
    <xf numFmtId="0" fontId="3" fillId="13" borderId="110" xfId="0" applyFont="1" applyFill="1" applyBorder="1" applyAlignment="1">
      <alignment horizontal="center" vertical="center"/>
    </xf>
    <xf numFmtId="0" fontId="3" fillId="13" borderId="111" xfId="0" applyFont="1" applyFill="1" applyBorder="1" applyAlignment="1">
      <alignment horizontal="center" vertical="center"/>
    </xf>
    <xf numFmtId="0" fontId="3" fillId="13" borderId="112" xfId="0" applyFont="1" applyFill="1" applyBorder="1" applyAlignment="1">
      <alignment horizontal="center" vertical="center"/>
    </xf>
    <xf numFmtId="0" fontId="42" fillId="10" borderId="113" xfId="0" applyFont="1" applyFill="1" applyBorder="1" applyAlignment="1">
      <alignment horizontal="left" vertical="center" wrapText="1" indent="1"/>
    </xf>
    <xf numFmtId="0" fontId="11" fillId="0" borderId="3" xfId="2" applyFont="1" applyFill="1" applyBorder="1" applyAlignment="1">
      <alignment horizontal="center" vertical="center" wrapText="1"/>
    </xf>
    <xf numFmtId="0" fontId="8" fillId="0" borderId="0" xfId="0" applyFont="1" applyFill="1" applyBorder="1" applyAlignment="1">
      <alignment horizontal="left" wrapText="1" indent="1"/>
    </xf>
    <xf numFmtId="0" fontId="0" fillId="0" borderId="86" xfId="0" applyFill="1" applyBorder="1"/>
    <xf numFmtId="0" fontId="0" fillId="0" borderId="87" xfId="0" applyFill="1" applyBorder="1"/>
    <xf numFmtId="0" fontId="0" fillId="0" borderId="88" xfId="0" applyFill="1" applyBorder="1"/>
    <xf numFmtId="0" fontId="44" fillId="0" borderId="0" xfId="0" applyFont="1" applyFill="1" applyBorder="1"/>
    <xf numFmtId="0" fontId="46" fillId="0" borderId="0" xfId="0" applyFont="1" applyFill="1" applyBorder="1"/>
    <xf numFmtId="0" fontId="40" fillId="0" borderId="0" xfId="0" applyFont="1" applyFill="1" applyBorder="1" applyAlignment="1">
      <alignment horizontal="left" vertical="center" wrapText="1"/>
    </xf>
  </cellXfs>
  <cellStyles count="3">
    <cellStyle name="Normal" xfId="0" builtinId="0"/>
    <cellStyle name="Title2" xfId="1" xr:uid="{00000000-0005-0000-0000-000004000000}"/>
    <cellStyle name="Title3" xfId="2" xr:uid="{00000000-0005-0000-0000-000005000000}"/>
  </cellStyles>
  <dxfs count="88">
    <dxf>
      <fill>
        <patternFill>
          <bgColor theme="7" tint="0.39994506668294322"/>
        </patternFill>
      </fill>
    </dxf>
    <dxf>
      <fill>
        <patternFill>
          <bgColor theme="9"/>
        </patternFill>
      </fill>
    </dxf>
    <dxf>
      <fill>
        <patternFill>
          <bgColor theme="5"/>
        </patternFill>
      </fill>
    </dxf>
    <dxf>
      <fill>
        <patternFill>
          <bgColor theme="5"/>
        </patternFill>
      </fill>
    </dxf>
    <dxf>
      <fill>
        <patternFill>
          <bgColor theme="9"/>
        </patternFill>
      </fill>
    </dxf>
    <dxf>
      <fill>
        <patternFill>
          <bgColor theme="7" tint="0.39994506668294322"/>
        </patternFill>
      </fill>
    </dxf>
    <dxf>
      <fill>
        <patternFill>
          <bgColor theme="9"/>
        </patternFill>
      </fill>
    </dxf>
    <dxf>
      <fill>
        <patternFill>
          <bgColor theme="5"/>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
      <fill>
        <patternFill>
          <bgColor theme="7" tint="0.39994506668294322"/>
        </patternFill>
      </fill>
    </dxf>
    <dxf>
      <fill>
        <patternFill>
          <bgColor theme="9"/>
        </patternFill>
      </fill>
    </dxf>
    <dxf>
      <fill>
        <patternFill>
          <bgColor theme="5"/>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206829</xdr:colOff>
      <xdr:row>12</xdr:row>
      <xdr:rowOff>10885</xdr:rowOff>
    </xdr:from>
    <xdr:to>
      <xdr:col>21</xdr:col>
      <xdr:colOff>370114</xdr:colOff>
      <xdr:row>12</xdr:row>
      <xdr:rowOff>10885</xdr:rowOff>
    </xdr:to>
    <xdr:cxnSp macro="">
      <xdr:nvCxnSpPr>
        <xdr:cNvPr id="2" name="Straight Connector 1">
          <a:extLst>
            <a:ext uri="{FF2B5EF4-FFF2-40B4-BE49-F238E27FC236}">
              <a16:creationId xmlns:a16="http://schemas.microsoft.com/office/drawing/2014/main" id="{AFF723FB-3803-42E7-88CF-B1AC912CE4DD}"/>
            </a:ext>
          </a:extLst>
        </xdr:cNvPr>
        <xdr:cNvCxnSpPr/>
      </xdr:nvCxnSpPr>
      <xdr:spPr>
        <a:xfrm>
          <a:off x="5034643" y="3167742"/>
          <a:ext cx="5791200" cy="0"/>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214582</xdr:colOff>
      <xdr:row>12</xdr:row>
      <xdr:rowOff>5812</xdr:rowOff>
    </xdr:from>
    <xdr:to>
      <xdr:col>9</xdr:col>
      <xdr:colOff>215935</xdr:colOff>
      <xdr:row>12</xdr:row>
      <xdr:rowOff>152400</xdr:rowOff>
    </xdr:to>
    <xdr:cxnSp macro="">
      <xdr:nvCxnSpPr>
        <xdr:cNvPr id="3" name="Straight Connector 2">
          <a:extLst>
            <a:ext uri="{FF2B5EF4-FFF2-40B4-BE49-F238E27FC236}">
              <a16:creationId xmlns:a16="http://schemas.microsoft.com/office/drawing/2014/main" id="{043D0476-7549-4208-910E-567CFCB6D1B0}"/>
            </a:ext>
          </a:extLst>
        </xdr:cNvPr>
        <xdr:cNvCxnSpPr/>
      </xdr:nvCxnSpPr>
      <xdr:spPr>
        <a:xfrm flipH="1">
          <a:off x="5042396" y="3162669"/>
          <a:ext cx="1353" cy="146588"/>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322881</xdr:colOff>
      <xdr:row>12</xdr:row>
      <xdr:rowOff>12300</xdr:rowOff>
    </xdr:from>
    <xdr:to>
      <xdr:col>11</xdr:col>
      <xdr:colOff>324234</xdr:colOff>
      <xdr:row>12</xdr:row>
      <xdr:rowOff>158888</xdr:rowOff>
    </xdr:to>
    <xdr:cxnSp macro="">
      <xdr:nvCxnSpPr>
        <xdr:cNvPr id="4" name="Straight Connector 3">
          <a:extLst>
            <a:ext uri="{FF2B5EF4-FFF2-40B4-BE49-F238E27FC236}">
              <a16:creationId xmlns:a16="http://schemas.microsoft.com/office/drawing/2014/main" id="{393D0FE0-15A6-490F-A2F8-98E69DD19294}"/>
            </a:ext>
          </a:extLst>
        </xdr:cNvPr>
        <xdr:cNvCxnSpPr/>
      </xdr:nvCxnSpPr>
      <xdr:spPr>
        <a:xfrm flipH="1">
          <a:off x="6070538" y="3169157"/>
          <a:ext cx="1353" cy="146588"/>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336904</xdr:colOff>
      <xdr:row>12</xdr:row>
      <xdr:rowOff>17098</xdr:rowOff>
    </xdr:from>
    <xdr:to>
      <xdr:col>13</xdr:col>
      <xdr:colOff>338257</xdr:colOff>
      <xdr:row>12</xdr:row>
      <xdr:rowOff>163686</xdr:rowOff>
    </xdr:to>
    <xdr:cxnSp macro="">
      <xdr:nvCxnSpPr>
        <xdr:cNvPr id="5" name="Straight Connector 4">
          <a:extLst>
            <a:ext uri="{FF2B5EF4-FFF2-40B4-BE49-F238E27FC236}">
              <a16:creationId xmlns:a16="http://schemas.microsoft.com/office/drawing/2014/main" id="{E5B17B25-535A-4CF3-BD8F-CF4D7DC43B4D}"/>
            </a:ext>
          </a:extLst>
        </xdr:cNvPr>
        <xdr:cNvCxnSpPr/>
      </xdr:nvCxnSpPr>
      <xdr:spPr>
        <a:xfrm flipH="1">
          <a:off x="7004404" y="3173955"/>
          <a:ext cx="1353" cy="146588"/>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327298</xdr:colOff>
      <xdr:row>12</xdr:row>
      <xdr:rowOff>9595</xdr:rowOff>
    </xdr:from>
    <xdr:to>
      <xdr:col>15</xdr:col>
      <xdr:colOff>328651</xdr:colOff>
      <xdr:row>12</xdr:row>
      <xdr:rowOff>156183</xdr:rowOff>
    </xdr:to>
    <xdr:cxnSp macro="">
      <xdr:nvCxnSpPr>
        <xdr:cNvPr id="6" name="Straight Connector 5">
          <a:extLst>
            <a:ext uri="{FF2B5EF4-FFF2-40B4-BE49-F238E27FC236}">
              <a16:creationId xmlns:a16="http://schemas.microsoft.com/office/drawing/2014/main" id="{136118D5-802A-4B02-822E-DD07797DA0CC}"/>
            </a:ext>
          </a:extLst>
        </xdr:cNvPr>
        <xdr:cNvCxnSpPr/>
      </xdr:nvCxnSpPr>
      <xdr:spPr>
        <a:xfrm flipH="1">
          <a:off x="7914641" y="3166452"/>
          <a:ext cx="1353" cy="146588"/>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324972</xdr:colOff>
      <xdr:row>12</xdr:row>
      <xdr:rowOff>17467</xdr:rowOff>
    </xdr:from>
    <xdr:to>
      <xdr:col>17</xdr:col>
      <xdr:colOff>326325</xdr:colOff>
      <xdr:row>12</xdr:row>
      <xdr:rowOff>164055</xdr:rowOff>
    </xdr:to>
    <xdr:cxnSp macro="">
      <xdr:nvCxnSpPr>
        <xdr:cNvPr id="7" name="Straight Connector 6">
          <a:extLst>
            <a:ext uri="{FF2B5EF4-FFF2-40B4-BE49-F238E27FC236}">
              <a16:creationId xmlns:a16="http://schemas.microsoft.com/office/drawing/2014/main" id="{12593BF2-CCDD-4563-B6F8-54B06E971780}"/>
            </a:ext>
          </a:extLst>
        </xdr:cNvPr>
        <xdr:cNvCxnSpPr/>
      </xdr:nvCxnSpPr>
      <xdr:spPr>
        <a:xfrm flipH="1">
          <a:off x="8832158" y="3174324"/>
          <a:ext cx="1353" cy="146588"/>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359781</xdr:colOff>
      <xdr:row>12</xdr:row>
      <xdr:rowOff>9224</xdr:rowOff>
    </xdr:from>
    <xdr:to>
      <xdr:col>19</xdr:col>
      <xdr:colOff>361134</xdr:colOff>
      <xdr:row>12</xdr:row>
      <xdr:rowOff>155812</xdr:rowOff>
    </xdr:to>
    <xdr:cxnSp macro="">
      <xdr:nvCxnSpPr>
        <xdr:cNvPr id="8" name="Straight Connector 7">
          <a:extLst>
            <a:ext uri="{FF2B5EF4-FFF2-40B4-BE49-F238E27FC236}">
              <a16:creationId xmlns:a16="http://schemas.microsoft.com/office/drawing/2014/main" id="{64BE9434-181F-474A-B664-DBEBD5212232}"/>
            </a:ext>
          </a:extLst>
        </xdr:cNvPr>
        <xdr:cNvCxnSpPr/>
      </xdr:nvCxnSpPr>
      <xdr:spPr>
        <a:xfrm flipH="1">
          <a:off x="9786810" y="3166081"/>
          <a:ext cx="1353" cy="146588"/>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359783</xdr:colOff>
      <xdr:row>12</xdr:row>
      <xdr:rowOff>6150</xdr:rowOff>
    </xdr:from>
    <xdr:to>
      <xdr:col>21</xdr:col>
      <xdr:colOff>361136</xdr:colOff>
      <xdr:row>12</xdr:row>
      <xdr:rowOff>152738</xdr:rowOff>
    </xdr:to>
    <xdr:cxnSp macro="">
      <xdr:nvCxnSpPr>
        <xdr:cNvPr id="9" name="Straight Connector 8">
          <a:extLst>
            <a:ext uri="{FF2B5EF4-FFF2-40B4-BE49-F238E27FC236}">
              <a16:creationId xmlns:a16="http://schemas.microsoft.com/office/drawing/2014/main" id="{EADD0949-58A6-45DF-AE10-FF34A853C6AA}"/>
            </a:ext>
          </a:extLst>
        </xdr:cNvPr>
        <xdr:cNvCxnSpPr/>
      </xdr:nvCxnSpPr>
      <xdr:spPr>
        <a:xfrm flipH="1">
          <a:off x="10815512" y="3163007"/>
          <a:ext cx="1353" cy="146588"/>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327938</xdr:colOff>
      <xdr:row>10</xdr:row>
      <xdr:rowOff>190653</xdr:rowOff>
    </xdr:from>
    <xdr:to>
      <xdr:col>15</xdr:col>
      <xdr:colOff>330386</xdr:colOff>
      <xdr:row>12</xdr:row>
      <xdr:rowOff>45547</xdr:rowOff>
    </xdr:to>
    <xdr:cxnSp macro="">
      <xdr:nvCxnSpPr>
        <xdr:cNvPr id="10" name="Straight Connector 9">
          <a:extLst>
            <a:ext uri="{FF2B5EF4-FFF2-40B4-BE49-F238E27FC236}">
              <a16:creationId xmlns:a16="http://schemas.microsoft.com/office/drawing/2014/main" id="{A1354248-4F48-43E4-9A8C-8174711A1766}"/>
            </a:ext>
          </a:extLst>
        </xdr:cNvPr>
        <xdr:cNvCxnSpPr/>
      </xdr:nvCxnSpPr>
      <xdr:spPr>
        <a:xfrm flipH="1">
          <a:off x="7915281" y="3004610"/>
          <a:ext cx="2448" cy="197794"/>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8665</xdr:colOff>
      <xdr:row>11</xdr:row>
      <xdr:rowOff>11108</xdr:rowOff>
    </xdr:from>
    <xdr:to>
      <xdr:col>4</xdr:col>
      <xdr:colOff>8665</xdr:colOff>
      <xdr:row>16</xdr:row>
      <xdr:rowOff>88863</xdr:rowOff>
    </xdr:to>
    <xdr:cxnSp macro="">
      <xdr:nvCxnSpPr>
        <xdr:cNvPr id="11" name="Straight Arrow Connector 10">
          <a:extLst>
            <a:ext uri="{FF2B5EF4-FFF2-40B4-BE49-F238E27FC236}">
              <a16:creationId xmlns:a16="http://schemas.microsoft.com/office/drawing/2014/main" id="{DC075279-B86B-4FD4-911A-B4CE8789F509}"/>
            </a:ext>
          </a:extLst>
        </xdr:cNvPr>
        <xdr:cNvCxnSpPr/>
      </xdr:nvCxnSpPr>
      <xdr:spPr>
        <a:xfrm>
          <a:off x="1592536" y="3015565"/>
          <a:ext cx="0" cy="975827"/>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809243</xdr:colOff>
      <xdr:row>11</xdr:row>
      <xdr:rowOff>7998</xdr:rowOff>
    </xdr:from>
    <xdr:to>
      <xdr:col>6</xdr:col>
      <xdr:colOff>809243</xdr:colOff>
      <xdr:row>16</xdr:row>
      <xdr:rowOff>85753</xdr:rowOff>
    </xdr:to>
    <xdr:cxnSp macro="">
      <xdr:nvCxnSpPr>
        <xdr:cNvPr id="12" name="Straight Arrow Connector 11">
          <a:extLst>
            <a:ext uri="{FF2B5EF4-FFF2-40B4-BE49-F238E27FC236}">
              <a16:creationId xmlns:a16="http://schemas.microsoft.com/office/drawing/2014/main" id="{557492E7-1100-470A-ABF7-1E100E5C5BF0}"/>
            </a:ext>
          </a:extLst>
        </xdr:cNvPr>
        <xdr:cNvCxnSpPr/>
      </xdr:nvCxnSpPr>
      <xdr:spPr>
        <a:xfrm>
          <a:off x="3552443" y="3012455"/>
          <a:ext cx="0" cy="975827"/>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220264</xdr:colOff>
      <xdr:row>15</xdr:row>
      <xdr:rowOff>97865</xdr:rowOff>
    </xdr:from>
    <xdr:to>
      <xdr:col>21</xdr:col>
      <xdr:colOff>383549</xdr:colOff>
      <xdr:row>15</xdr:row>
      <xdr:rowOff>97865</xdr:rowOff>
    </xdr:to>
    <xdr:cxnSp macro="">
      <xdr:nvCxnSpPr>
        <xdr:cNvPr id="13" name="Straight Connector 12">
          <a:extLst>
            <a:ext uri="{FF2B5EF4-FFF2-40B4-BE49-F238E27FC236}">
              <a16:creationId xmlns:a16="http://schemas.microsoft.com/office/drawing/2014/main" id="{1C7AFEE9-55AA-4777-9343-3913DFC0F922}"/>
            </a:ext>
          </a:extLst>
        </xdr:cNvPr>
        <xdr:cNvCxnSpPr/>
      </xdr:nvCxnSpPr>
      <xdr:spPr>
        <a:xfrm>
          <a:off x="5048078" y="3815336"/>
          <a:ext cx="5791200" cy="0"/>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230205</xdr:colOff>
      <xdr:row>15</xdr:row>
      <xdr:rowOff>2278</xdr:rowOff>
    </xdr:from>
    <xdr:to>
      <xdr:col>9</xdr:col>
      <xdr:colOff>232290</xdr:colOff>
      <xdr:row>15</xdr:row>
      <xdr:rowOff>94563</xdr:rowOff>
    </xdr:to>
    <xdr:cxnSp macro="">
      <xdr:nvCxnSpPr>
        <xdr:cNvPr id="14" name="Straight Connector 13">
          <a:extLst>
            <a:ext uri="{FF2B5EF4-FFF2-40B4-BE49-F238E27FC236}">
              <a16:creationId xmlns:a16="http://schemas.microsoft.com/office/drawing/2014/main" id="{19FB9C6F-E699-4A25-B257-346500119943}"/>
            </a:ext>
          </a:extLst>
        </xdr:cNvPr>
        <xdr:cNvCxnSpPr/>
      </xdr:nvCxnSpPr>
      <xdr:spPr>
        <a:xfrm flipH="1">
          <a:off x="5058019" y="3719749"/>
          <a:ext cx="2085" cy="92285"/>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338505</xdr:colOff>
      <xdr:row>15</xdr:row>
      <xdr:rowOff>2452</xdr:rowOff>
    </xdr:from>
    <xdr:to>
      <xdr:col>11</xdr:col>
      <xdr:colOff>340792</xdr:colOff>
      <xdr:row>15</xdr:row>
      <xdr:rowOff>101051</xdr:rowOff>
    </xdr:to>
    <xdr:cxnSp macro="">
      <xdr:nvCxnSpPr>
        <xdr:cNvPr id="15" name="Straight Connector 14">
          <a:extLst>
            <a:ext uri="{FF2B5EF4-FFF2-40B4-BE49-F238E27FC236}">
              <a16:creationId xmlns:a16="http://schemas.microsoft.com/office/drawing/2014/main" id="{8C37B94E-08F9-417C-B422-DB2460BEA857}"/>
            </a:ext>
          </a:extLst>
        </xdr:cNvPr>
        <xdr:cNvCxnSpPr/>
      </xdr:nvCxnSpPr>
      <xdr:spPr>
        <a:xfrm flipH="1">
          <a:off x="6086162" y="3719923"/>
          <a:ext cx="2287" cy="98599"/>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352528</xdr:colOff>
      <xdr:row>14</xdr:row>
      <xdr:rowOff>149556</xdr:rowOff>
    </xdr:from>
    <xdr:to>
      <xdr:col>13</xdr:col>
      <xdr:colOff>355502</xdr:colOff>
      <xdr:row>15</xdr:row>
      <xdr:rowOff>105849</xdr:rowOff>
    </xdr:to>
    <xdr:cxnSp macro="">
      <xdr:nvCxnSpPr>
        <xdr:cNvPr id="16" name="Straight Connector 15">
          <a:extLst>
            <a:ext uri="{FF2B5EF4-FFF2-40B4-BE49-F238E27FC236}">
              <a16:creationId xmlns:a16="http://schemas.microsoft.com/office/drawing/2014/main" id="{6AE05A1D-75F0-4193-9383-482CA5D9AED6}"/>
            </a:ext>
          </a:extLst>
        </xdr:cNvPr>
        <xdr:cNvCxnSpPr/>
      </xdr:nvCxnSpPr>
      <xdr:spPr>
        <a:xfrm flipH="1">
          <a:off x="7020028" y="3681970"/>
          <a:ext cx="2974" cy="141350"/>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343880</xdr:colOff>
      <xdr:row>15</xdr:row>
      <xdr:rowOff>2452</xdr:rowOff>
    </xdr:from>
    <xdr:to>
      <xdr:col>15</xdr:col>
      <xdr:colOff>345695</xdr:colOff>
      <xdr:row>15</xdr:row>
      <xdr:rowOff>95649</xdr:rowOff>
    </xdr:to>
    <xdr:cxnSp macro="">
      <xdr:nvCxnSpPr>
        <xdr:cNvPr id="17" name="Straight Connector 16">
          <a:extLst>
            <a:ext uri="{FF2B5EF4-FFF2-40B4-BE49-F238E27FC236}">
              <a16:creationId xmlns:a16="http://schemas.microsoft.com/office/drawing/2014/main" id="{D358DFED-2E7F-4730-8DD0-410EB00FB096}"/>
            </a:ext>
          </a:extLst>
        </xdr:cNvPr>
        <xdr:cNvCxnSpPr/>
      </xdr:nvCxnSpPr>
      <xdr:spPr>
        <a:xfrm flipH="1">
          <a:off x="7931223" y="3719923"/>
          <a:ext cx="1815" cy="93197"/>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345696</xdr:colOff>
      <xdr:row>15</xdr:row>
      <xdr:rowOff>0</xdr:rowOff>
    </xdr:from>
    <xdr:to>
      <xdr:col>17</xdr:col>
      <xdr:colOff>346157</xdr:colOff>
      <xdr:row>15</xdr:row>
      <xdr:rowOff>104760</xdr:rowOff>
    </xdr:to>
    <xdr:cxnSp macro="">
      <xdr:nvCxnSpPr>
        <xdr:cNvPr id="18" name="Straight Connector 17">
          <a:extLst>
            <a:ext uri="{FF2B5EF4-FFF2-40B4-BE49-F238E27FC236}">
              <a16:creationId xmlns:a16="http://schemas.microsoft.com/office/drawing/2014/main" id="{5817EBF7-2145-4D37-AB63-9B4D4E0EB89D}"/>
            </a:ext>
          </a:extLst>
        </xdr:cNvPr>
        <xdr:cNvCxnSpPr/>
      </xdr:nvCxnSpPr>
      <xdr:spPr>
        <a:xfrm>
          <a:off x="8852882" y="3717471"/>
          <a:ext cx="461" cy="104760"/>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377568</xdr:colOff>
      <xdr:row>14</xdr:row>
      <xdr:rowOff>149556</xdr:rowOff>
    </xdr:from>
    <xdr:to>
      <xdr:col>19</xdr:col>
      <xdr:colOff>378039</xdr:colOff>
      <xdr:row>15</xdr:row>
      <xdr:rowOff>102481</xdr:rowOff>
    </xdr:to>
    <xdr:cxnSp macro="">
      <xdr:nvCxnSpPr>
        <xdr:cNvPr id="19" name="Straight Connector 18">
          <a:extLst>
            <a:ext uri="{FF2B5EF4-FFF2-40B4-BE49-F238E27FC236}">
              <a16:creationId xmlns:a16="http://schemas.microsoft.com/office/drawing/2014/main" id="{80847802-F4A7-40D0-B6EB-80A9E0E522E4}"/>
            </a:ext>
          </a:extLst>
        </xdr:cNvPr>
        <xdr:cNvCxnSpPr/>
      </xdr:nvCxnSpPr>
      <xdr:spPr>
        <a:xfrm>
          <a:off x="9804597" y="3681970"/>
          <a:ext cx="471" cy="137982"/>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375116</xdr:colOff>
      <xdr:row>15</xdr:row>
      <xdr:rowOff>2452</xdr:rowOff>
    </xdr:from>
    <xdr:to>
      <xdr:col>21</xdr:col>
      <xdr:colOff>375406</xdr:colOff>
      <xdr:row>15</xdr:row>
      <xdr:rowOff>94901</xdr:rowOff>
    </xdr:to>
    <xdr:cxnSp macro="">
      <xdr:nvCxnSpPr>
        <xdr:cNvPr id="20" name="Straight Connector 19">
          <a:extLst>
            <a:ext uri="{FF2B5EF4-FFF2-40B4-BE49-F238E27FC236}">
              <a16:creationId xmlns:a16="http://schemas.microsoft.com/office/drawing/2014/main" id="{46C948C7-53A1-4F6F-BE0B-EE6BAA113AA9}"/>
            </a:ext>
          </a:extLst>
        </xdr:cNvPr>
        <xdr:cNvCxnSpPr/>
      </xdr:nvCxnSpPr>
      <xdr:spPr>
        <a:xfrm>
          <a:off x="10830845" y="3719923"/>
          <a:ext cx="290" cy="92449"/>
        </a:xfrm>
        <a:prstGeom prst="line">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343243</xdr:colOff>
      <xdr:row>15</xdr:row>
      <xdr:rowOff>100521</xdr:rowOff>
    </xdr:from>
    <xdr:to>
      <xdr:col>15</xdr:col>
      <xdr:colOff>345930</xdr:colOff>
      <xdr:row>16</xdr:row>
      <xdr:rowOff>122138</xdr:rowOff>
    </xdr:to>
    <xdr:cxnSp macro="">
      <xdr:nvCxnSpPr>
        <xdr:cNvPr id="21" name="Straight Arrow Connector 20">
          <a:extLst>
            <a:ext uri="{FF2B5EF4-FFF2-40B4-BE49-F238E27FC236}">
              <a16:creationId xmlns:a16="http://schemas.microsoft.com/office/drawing/2014/main" id="{24F6C5AC-673B-4F0D-9C1B-EE0B15CF73EE}"/>
            </a:ext>
          </a:extLst>
        </xdr:cNvPr>
        <xdr:cNvCxnSpPr/>
      </xdr:nvCxnSpPr>
      <xdr:spPr>
        <a:xfrm>
          <a:off x="7930586" y="3817992"/>
          <a:ext cx="2687" cy="20667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828988</xdr:colOff>
      <xdr:row>24</xdr:row>
      <xdr:rowOff>4187</xdr:rowOff>
    </xdr:from>
    <xdr:to>
      <xdr:col>4</xdr:col>
      <xdr:colOff>8374</xdr:colOff>
      <xdr:row>27</xdr:row>
      <xdr:rowOff>154912</xdr:rowOff>
    </xdr:to>
    <xdr:cxnSp macro="">
      <xdr:nvCxnSpPr>
        <xdr:cNvPr id="22" name="Straight Arrow Connector 21">
          <a:extLst>
            <a:ext uri="{FF2B5EF4-FFF2-40B4-BE49-F238E27FC236}">
              <a16:creationId xmlns:a16="http://schemas.microsoft.com/office/drawing/2014/main" id="{781CF486-2A82-4F54-9C2D-014300D2D16F}"/>
            </a:ext>
          </a:extLst>
        </xdr:cNvPr>
        <xdr:cNvCxnSpPr/>
      </xdr:nvCxnSpPr>
      <xdr:spPr>
        <a:xfrm>
          <a:off x="1585545" y="5218444"/>
          <a:ext cx="6700" cy="656911"/>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828989</xdr:colOff>
      <xdr:row>25</xdr:row>
      <xdr:rowOff>164960</xdr:rowOff>
    </xdr:from>
    <xdr:to>
      <xdr:col>6</xdr:col>
      <xdr:colOff>830662</xdr:colOff>
      <xdr:row>28</xdr:row>
      <xdr:rowOff>8374</xdr:rowOff>
    </xdr:to>
    <xdr:cxnSp macro="">
      <xdr:nvCxnSpPr>
        <xdr:cNvPr id="23" name="Straight Arrow Connector 22">
          <a:extLst>
            <a:ext uri="{FF2B5EF4-FFF2-40B4-BE49-F238E27FC236}">
              <a16:creationId xmlns:a16="http://schemas.microsoft.com/office/drawing/2014/main" id="{B2137B52-1B00-4633-AD28-2EC7AF5F3695}"/>
            </a:ext>
          </a:extLst>
        </xdr:cNvPr>
        <xdr:cNvCxnSpPr/>
      </xdr:nvCxnSpPr>
      <xdr:spPr>
        <a:xfrm flipH="1">
          <a:off x="3572189" y="5547946"/>
          <a:ext cx="1673" cy="458457"/>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370114</xdr:colOff>
      <xdr:row>26</xdr:row>
      <xdr:rowOff>160774</xdr:rowOff>
    </xdr:from>
    <xdr:to>
      <xdr:col>15</xdr:col>
      <xdr:colOff>375557</xdr:colOff>
      <xdr:row>28</xdr:row>
      <xdr:rowOff>157843</xdr:rowOff>
    </xdr:to>
    <xdr:cxnSp macro="">
      <xdr:nvCxnSpPr>
        <xdr:cNvPr id="24" name="Straight Arrow Connector 23">
          <a:extLst>
            <a:ext uri="{FF2B5EF4-FFF2-40B4-BE49-F238E27FC236}">
              <a16:creationId xmlns:a16="http://schemas.microsoft.com/office/drawing/2014/main" id="{D2F3B9E3-B55B-4547-9F38-61D99FC0D26B}"/>
            </a:ext>
          </a:extLst>
        </xdr:cNvPr>
        <xdr:cNvCxnSpPr/>
      </xdr:nvCxnSpPr>
      <xdr:spPr>
        <a:xfrm>
          <a:off x="7957457" y="5712488"/>
          <a:ext cx="5443" cy="443384"/>
        </a:xfrm>
        <a:prstGeom prst="straightConnector1">
          <a:avLst/>
        </a:prstGeom>
        <a:ln w="1905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2373085</xdr:colOff>
      <xdr:row>1</xdr:row>
      <xdr:rowOff>182339</xdr:rowOff>
    </xdr:from>
    <xdr:to>
      <xdr:col>3</xdr:col>
      <xdr:colOff>2867238</xdr:colOff>
      <xdr:row>3</xdr:row>
      <xdr:rowOff>20411</xdr:rowOff>
    </xdr:to>
    <xdr:sp macro="" textlink="">
      <xdr:nvSpPr>
        <xdr:cNvPr id="2" name="Rectangle 1">
          <a:extLst>
            <a:ext uri="{FF2B5EF4-FFF2-40B4-BE49-F238E27FC236}">
              <a16:creationId xmlns:a16="http://schemas.microsoft.com/office/drawing/2014/main" id="{3A3049F3-BF89-41DA-8BF0-870F0CC30C0C}"/>
            </a:ext>
          </a:extLst>
        </xdr:cNvPr>
        <xdr:cNvSpPr/>
      </xdr:nvSpPr>
      <xdr:spPr>
        <a:xfrm>
          <a:off x="4335235" y="944339"/>
          <a:ext cx="494153" cy="209547"/>
        </a:xfrm>
        <a:prstGeom prst="rect">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twoCellAnchor>
    <xdr:from>
      <xdr:col>5</xdr:col>
      <xdr:colOff>266699</xdr:colOff>
      <xdr:row>1</xdr:row>
      <xdr:rowOff>172814</xdr:rowOff>
    </xdr:from>
    <xdr:to>
      <xdr:col>5</xdr:col>
      <xdr:colOff>760852</xdr:colOff>
      <xdr:row>3</xdr:row>
      <xdr:rowOff>8166</xdr:rowOff>
    </xdr:to>
    <xdr:sp macro="" textlink="">
      <xdr:nvSpPr>
        <xdr:cNvPr id="4" name="Rectangle 3">
          <a:extLst>
            <a:ext uri="{FF2B5EF4-FFF2-40B4-BE49-F238E27FC236}">
              <a16:creationId xmlns:a16="http://schemas.microsoft.com/office/drawing/2014/main" id="{BCC10F4D-C748-4D57-B290-6E9F3C713AFE}"/>
            </a:ext>
          </a:extLst>
        </xdr:cNvPr>
        <xdr:cNvSpPr/>
      </xdr:nvSpPr>
      <xdr:spPr>
        <a:xfrm>
          <a:off x="6781799" y="934814"/>
          <a:ext cx="494153" cy="20682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2373085</xdr:colOff>
      <xdr:row>1</xdr:row>
      <xdr:rowOff>182339</xdr:rowOff>
    </xdr:from>
    <xdr:to>
      <xdr:col>3</xdr:col>
      <xdr:colOff>2867238</xdr:colOff>
      <xdr:row>3</xdr:row>
      <xdr:rowOff>20411</xdr:rowOff>
    </xdr:to>
    <xdr:sp macro="" textlink="">
      <xdr:nvSpPr>
        <xdr:cNvPr id="2" name="Rectangle 1">
          <a:extLst>
            <a:ext uri="{FF2B5EF4-FFF2-40B4-BE49-F238E27FC236}">
              <a16:creationId xmlns:a16="http://schemas.microsoft.com/office/drawing/2014/main" id="{899E10C1-3BF9-4C2D-86FC-1B4BFE7C6D3B}"/>
            </a:ext>
          </a:extLst>
        </xdr:cNvPr>
        <xdr:cNvSpPr/>
      </xdr:nvSpPr>
      <xdr:spPr>
        <a:xfrm>
          <a:off x="4333874" y="940257"/>
          <a:ext cx="494153" cy="210908"/>
        </a:xfrm>
        <a:prstGeom prst="rect">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twoCellAnchor>
    <xdr:from>
      <xdr:col>5</xdr:col>
      <xdr:colOff>266699</xdr:colOff>
      <xdr:row>1</xdr:row>
      <xdr:rowOff>172814</xdr:rowOff>
    </xdr:from>
    <xdr:to>
      <xdr:col>5</xdr:col>
      <xdr:colOff>760852</xdr:colOff>
      <xdr:row>3</xdr:row>
      <xdr:rowOff>8166</xdr:rowOff>
    </xdr:to>
    <xdr:sp macro="" textlink="">
      <xdr:nvSpPr>
        <xdr:cNvPr id="3" name="Rectangle 2">
          <a:extLst>
            <a:ext uri="{FF2B5EF4-FFF2-40B4-BE49-F238E27FC236}">
              <a16:creationId xmlns:a16="http://schemas.microsoft.com/office/drawing/2014/main" id="{EBA31340-F39B-426E-ACD1-0A1AAA820A6A}"/>
            </a:ext>
          </a:extLst>
        </xdr:cNvPr>
        <xdr:cNvSpPr/>
      </xdr:nvSpPr>
      <xdr:spPr>
        <a:xfrm>
          <a:off x="6781799" y="932093"/>
          <a:ext cx="494153" cy="2081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2373085</xdr:colOff>
      <xdr:row>1</xdr:row>
      <xdr:rowOff>182339</xdr:rowOff>
    </xdr:from>
    <xdr:to>
      <xdr:col>3</xdr:col>
      <xdr:colOff>2867238</xdr:colOff>
      <xdr:row>3</xdr:row>
      <xdr:rowOff>20411</xdr:rowOff>
    </xdr:to>
    <xdr:sp macro="" textlink="">
      <xdr:nvSpPr>
        <xdr:cNvPr id="2" name="Rectangle 1">
          <a:extLst>
            <a:ext uri="{FF2B5EF4-FFF2-40B4-BE49-F238E27FC236}">
              <a16:creationId xmlns:a16="http://schemas.microsoft.com/office/drawing/2014/main" id="{427BF6DE-F87F-4CBA-9AF9-98F9F4C71D9C}"/>
            </a:ext>
          </a:extLst>
        </xdr:cNvPr>
        <xdr:cNvSpPr/>
      </xdr:nvSpPr>
      <xdr:spPr>
        <a:xfrm>
          <a:off x="4333874" y="940257"/>
          <a:ext cx="494153" cy="210908"/>
        </a:xfrm>
        <a:prstGeom prst="rect">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twoCellAnchor>
    <xdr:from>
      <xdr:col>5</xdr:col>
      <xdr:colOff>266699</xdr:colOff>
      <xdr:row>1</xdr:row>
      <xdr:rowOff>172814</xdr:rowOff>
    </xdr:from>
    <xdr:to>
      <xdr:col>5</xdr:col>
      <xdr:colOff>760852</xdr:colOff>
      <xdr:row>3</xdr:row>
      <xdr:rowOff>8166</xdr:rowOff>
    </xdr:to>
    <xdr:sp macro="" textlink="">
      <xdr:nvSpPr>
        <xdr:cNvPr id="3" name="Rectangle 2">
          <a:extLst>
            <a:ext uri="{FF2B5EF4-FFF2-40B4-BE49-F238E27FC236}">
              <a16:creationId xmlns:a16="http://schemas.microsoft.com/office/drawing/2014/main" id="{CC5F3C62-657C-4B5D-8054-9F4B65B7B98A}"/>
            </a:ext>
          </a:extLst>
        </xdr:cNvPr>
        <xdr:cNvSpPr/>
      </xdr:nvSpPr>
      <xdr:spPr>
        <a:xfrm>
          <a:off x="6781799" y="932093"/>
          <a:ext cx="494153" cy="2081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2373085</xdr:colOff>
      <xdr:row>1</xdr:row>
      <xdr:rowOff>182339</xdr:rowOff>
    </xdr:from>
    <xdr:to>
      <xdr:col>3</xdr:col>
      <xdr:colOff>2867238</xdr:colOff>
      <xdr:row>3</xdr:row>
      <xdr:rowOff>20411</xdr:rowOff>
    </xdr:to>
    <xdr:sp macro="" textlink="">
      <xdr:nvSpPr>
        <xdr:cNvPr id="2" name="Rectangle 1">
          <a:extLst>
            <a:ext uri="{FF2B5EF4-FFF2-40B4-BE49-F238E27FC236}">
              <a16:creationId xmlns:a16="http://schemas.microsoft.com/office/drawing/2014/main" id="{D83BE502-714F-4724-8A0E-F61B0C931C66}"/>
            </a:ext>
          </a:extLst>
        </xdr:cNvPr>
        <xdr:cNvSpPr/>
      </xdr:nvSpPr>
      <xdr:spPr>
        <a:xfrm>
          <a:off x="4333874" y="940257"/>
          <a:ext cx="494153" cy="210908"/>
        </a:xfrm>
        <a:prstGeom prst="rect">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twoCellAnchor>
    <xdr:from>
      <xdr:col>5</xdr:col>
      <xdr:colOff>266699</xdr:colOff>
      <xdr:row>1</xdr:row>
      <xdr:rowOff>172814</xdr:rowOff>
    </xdr:from>
    <xdr:to>
      <xdr:col>5</xdr:col>
      <xdr:colOff>760852</xdr:colOff>
      <xdr:row>3</xdr:row>
      <xdr:rowOff>8166</xdr:rowOff>
    </xdr:to>
    <xdr:sp macro="" textlink="">
      <xdr:nvSpPr>
        <xdr:cNvPr id="3" name="Rectangle 2">
          <a:extLst>
            <a:ext uri="{FF2B5EF4-FFF2-40B4-BE49-F238E27FC236}">
              <a16:creationId xmlns:a16="http://schemas.microsoft.com/office/drawing/2014/main" id="{D6005C4C-2DD7-4573-BD28-AE7B7E0D09A4}"/>
            </a:ext>
          </a:extLst>
        </xdr:cNvPr>
        <xdr:cNvSpPr/>
      </xdr:nvSpPr>
      <xdr:spPr>
        <a:xfrm>
          <a:off x="6781799" y="932093"/>
          <a:ext cx="494153" cy="2081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2373085</xdr:colOff>
      <xdr:row>1</xdr:row>
      <xdr:rowOff>182339</xdr:rowOff>
    </xdr:from>
    <xdr:to>
      <xdr:col>3</xdr:col>
      <xdr:colOff>2867238</xdr:colOff>
      <xdr:row>3</xdr:row>
      <xdr:rowOff>20411</xdr:rowOff>
    </xdr:to>
    <xdr:sp macro="" textlink="">
      <xdr:nvSpPr>
        <xdr:cNvPr id="2" name="Rectangle 1">
          <a:extLst>
            <a:ext uri="{FF2B5EF4-FFF2-40B4-BE49-F238E27FC236}">
              <a16:creationId xmlns:a16="http://schemas.microsoft.com/office/drawing/2014/main" id="{C83F6C8B-BE7B-453F-AE38-4AE918782B66}"/>
            </a:ext>
          </a:extLst>
        </xdr:cNvPr>
        <xdr:cNvSpPr/>
      </xdr:nvSpPr>
      <xdr:spPr>
        <a:xfrm>
          <a:off x="4333874" y="940257"/>
          <a:ext cx="494153" cy="210908"/>
        </a:xfrm>
        <a:prstGeom prst="rect">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twoCellAnchor>
    <xdr:from>
      <xdr:col>5</xdr:col>
      <xdr:colOff>266699</xdr:colOff>
      <xdr:row>1</xdr:row>
      <xdr:rowOff>172814</xdr:rowOff>
    </xdr:from>
    <xdr:to>
      <xdr:col>5</xdr:col>
      <xdr:colOff>760852</xdr:colOff>
      <xdr:row>3</xdr:row>
      <xdr:rowOff>8166</xdr:rowOff>
    </xdr:to>
    <xdr:sp macro="" textlink="">
      <xdr:nvSpPr>
        <xdr:cNvPr id="3" name="Rectangle 2">
          <a:extLst>
            <a:ext uri="{FF2B5EF4-FFF2-40B4-BE49-F238E27FC236}">
              <a16:creationId xmlns:a16="http://schemas.microsoft.com/office/drawing/2014/main" id="{8C34E25D-DEBB-45F2-A74E-A53F5B689306}"/>
            </a:ext>
          </a:extLst>
        </xdr:cNvPr>
        <xdr:cNvSpPr/>
      </xdr:nvSpPr>
      <xdr:spPr>
        <a:xfrm>
          <a:off x="6781799" y="932093"/>
          <a:ext cx="494153" cy="2081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2373085</xdr:colOff>
      <xdr:row>1</xdr:row>
      <xdr:rowOff>182339</xdr:rowOff>
    </xdr:from>
    <xdr:to>
      <xdr:col>3</xdr:col>
      <xdr:colOff>2867238</xdr:colOff>
      <xdr:row>3</xdr:row>
      <xdr:rowOff>20411</xdr:rowOff>
    </xdr:to>
    <xdr:sp macro="" textlink="">
      <xdr:nvSpPr>
        <xdr:cNvPr id="2" name="Rectangle 1">
          <a:extLst>
            <a:ext uri="{FF2B5EF4-FFF2-40B4-BE49-F238E27FC236}">
              <a16:creationId xmlns:a16="http://schemas.microsoft.com/office/drawing/2014/main" id="{5D574519-CE19-4595-B6D7-A2E961789BE3}"/>
            </a:ext>
          </a:extLst>
        </xdr:cNvPr>
        <xdr:cNvSpPr/>
      </xdr:nvSpPr>
      <xdr:spPr>
        <a:xfrm>
          <a:off x="4333874" y="940257"/>
          <a:ext cx="494153" cy="210908"/>
        </a:xfrm>
        <a:prstGeom prst="rect">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twoCellAnchor>
    <xdr:from>
      <xdr:col>5</xdr:col>
      <xdr:colOff>266699</xdr:colOff>
      <xdr:row>1</xdr:row>
      <xdr:rowOff>172814</xdr:rowOff>
    </xdr:from>
    <xdr:to>
      <xdr:col>5</xdr:col>
      <xdr:colOff>760852</xdr:colOff>
      <xdr:row>3</xdr:row>
      <xdr:rowOff>8166</xdr:rowOff>
    </xdr:to>
    <xdr:sp macro="" textlink="">
      <xdr:nvSpPr>
        <xdr:cNvPr id="3" name="Rectangle 2">
          <a:extLst>
            <a:ext uri="{FF2B5EF4-FFF2-40B4-BE49-F238E27FC236}">
              <a16:creationId xmlns:a16="http://schemas.microsoft.com/office/drawing/2014/main" id="{975CC88D-3CEF-4309-8DB6-A5CE59AECB43}"/>
            </a:ext>
          </a:extLst>
        </xdr:cNvPr>
        <xdr:cNvSpPr/>
      </xdr:nvSpPr>
      <xdr:spPr>
        <a:xfrm>
          <a:off x="6781799" y="932093"/>
          <a:ext cx="494153" cy="2081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2373085</xdr:colOff>
      <xdr:row>1</xdr:row>
      <xdr:rowOff>182339</xdr:rowOff>
    </xdr:from>
    <xdr:to>
      <xdr:col>3</xdr:col>
      <xdr:colOff>2867238</xdr:colOff>
      <xdr:row>3</xdr:row>
      <xdr:rowOff>20411</xdr:rowOff>
    </xdr:to>
    <xdr:sp macro="" textlink="">
      <xdr:nvSpPr>
        <xdr:cNvPr id="2" name="Rectangle 1">
          <a:extLst>
            <a:ext uri="{FF2B5EF4-FFF2-40B4-BE49-F238E27FC236}">
              <a16:creationId xmlns:a16="http://schemas.microsoft.com/office/drawing/2014/main" id="{0270CA3E-FF55-4B11-B908-D4BE52A222E0}"/>
            </a:ext>
          </a:extLst>
        </xdr:cNvPr>
        <xdr:cNvSpPr/>
      </xdr:nvSpPr>
      <xdr:spPr>
        <a:xfrm>
          <a:off x="4333874" y="940257"/>
          <a:ext cx="494153" cy="210908"/>
        </a:xfrm>
        <a:prstGeom prst="rect">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twoCellAnchor>
    <xdr:from>
      <xdr:col>5</xdr:col>
      <xdr:colOff>266699</xdr:colOff>
      <xdr:row>1</xdr:row>
      <xdr:rowOff>172814</xdr:rowOff>
    </xdr:from>
    <xdr:to>
      <xdr:col>5</xdr:col>
      <xdr:colOff>760852</xdr:colOff>
      <xdr:row>3</xdr:row>
      <xdr:rowOff>8166</xdr:rowOff>
    </xdr:to>
    <xdr:sp macro="" textlink="">
      <xdr:nvSpPr>
        <xdr:cNvPr id="3" name="Rectangle 2">
          <a:extLst>
            <a:ext uri="{FF2B5EF4-FFF2-40B4-BE49-F238E27FC236}">
              <a16:creationId xmlns:a16="http://schemas.microsoft.com/office/drawing/2014/main" id="{E9F43A6C-EE6F-4258-A1B1-B1499EA833BE}"/>
            </a:ext>
          </a:extLst>
        </xdr:cNvPr>
        <xdr:cNvSpPr/>
      </xdr:nvSpPr>
      <xdr:spPr>
        <a:xfrm>
          <a:off x="6781799" y="932093"/>
          <a:ext cx="494153" cy="2081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2373085</xdr:colOff>
      <xdr:row>1</xdr:row>
      <xdr:rowOff>182339</xdr:rowOff>
    </xdr:from>
    <xdr:to>
      <xdr:col>3</xdr:col>
      <xdr:colOff>2867238</xdr:colOff>
      <xdr:row>3</xdr:row>
      <xdr:rowOff>20411</xdr:rowOff>
    </xdr:to>
    <xdr:sp macro="" textlink="">
      <xdr:nvSpPr>
        <xdr:cNvPr id="2" name="Rectangle 1">
          <a:extLst>
            <a:ext uri="{FF2B5EF4-FFF2-40B4-BE49-F238E27FC236}">
              <a16:creationId xmlns:a16="http://schemas.microsoft.com/office/drawing/2014/main" id="{B580E1D5-E282-493B-8090-61CD8B834DD9}"/>
            </a:ext>
          </a:extLst>
        </xdr:cNvPr>
        <xdr:cNvSpPr/>
      </xdr:nvSpPr>
      <xdr:spPr>
        <a:xfrm>
          <a:off x="4333874" y="940257"/>
          <a:ext cx="494153" cy="210908"/>
        </a:xfrm>
        <a:prstGeom prst="rect">
          <a:avLst/>
        </a:prstGeom>
        <a:solidFill>
          <a:schemeClr val="accent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twoCellAnchor>
    <xdr:from>
      <xdr:col>5</xdr:col>
      <xdr:colOff>266699</xdr:colOff>
      <xdr:row>1</xdr:row>
      <xdr:rowOff>172814</xdr:rowOff>
    </xdr:from>
    <xdr:to>
      <xdr:col>5</xdr:col>
      <xdr:colOff>760852</xdr:colOff>
      <xdr:row>3</xdr:row>
      <xdr:rowOff>8166</xdr:rowOff>
    </xdr:to>
    <xdr:sp macro="" textlink="">
      <xdr:nvSpPr>
        <xdr:cNvPr id="3" name="Rectangle 2">
          <a:extLst>
            <a:ext uri="{FF2B5EF4-FFF2-40B4-BE49-F238E27FC236}">
              <a16:creationId xmlns:a16="http://schemas.microsoft.com/office/drawing/2014/main" id="{423CBF10-9D25-45E9-80C3-6E32C70EF05B}"/>
            </a:ext>
          </a:extLst>
        </xdr:cNvPr>
        <xdr:cNvSpPr/>
      </xdr:nvSpPr>
      <xdr:spPr>
        <a:xfrm>
          <a:off x="6781799" y="932093"/>
          <a:ext cx="494153" cy="2081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fiaGonzales\Documents\NewClimate\A2A\SDG\Electricity_deep-dive_V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ofiaGonzales\Desktop\NewClimate%20Institute\EX%2015025%20IKI%20A2A%20-%20Documents\A2A\WS3_Knowledge\SDG%20Links\SCAN-tool_On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is tool"/>
      <sheetName val="Overview"/>
      <sheetName val="SDGs"/>
      <sheetName val="Electricity_&amp;_ heat"/>
      <sheetName val="TO DO"/>
      <sheetName val="References"/>
      <sheetName val="Categories and actions"/>
      <sheetName val="SDGaspects"/>
      <sheetName val="Admin"/>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is tool"/>
      <sheetName val="SDGs"/>
      <sheetName val="Overview"/>
      <sheetName val="General"/>
      <sheetName val="Energy supply"/>
      <sheetName val="Transport"/>
      <sheetName val="Buildings"/>
      <sheetName val="Industry"/>
      <sheetName val="Waste"/>
      <sheetName val="Agriculture"/>
      <sheetName val="Forestry"/>
      <sheetName val="Categories and actions"/>
      <sheetName val="Sources"/>
    </sheetNames>
    <sheetDataSet>
      <sheetData sheetId="0"/>
      <sheetData sheetId="1"/>
      <sheetData sheetId="2"/>
      <sheetData sheetId="3">
        <row r="5">
          <cell r="C5" t="str">
            <v>1.1</v>
          </cell>
          <cell r="D5" t="str">
            <v xml:space="preserve">Pricing </v>
          </cell>
          <cell r="F5">
            <v>-1</v>
          </cell>
        </row>
        <row r="6">
          <cell r="C6" t="str">
            <v>1.2</v>
          </cell>
          <cell r="D6" t="str">
            <v xml:space="preserve">Pricing </v>
          </cell>
          <cell r="F6">
            <v>-1</v>
          </cell>
        </row>
        <row r="7">
          <cell r="C7" t="str">
            <v>1.3</v>
          </cell>
        </row>
        <row r="8">
          <cell r="C8" t="str">
            <v>1.4</v>
          </cell>
          <cell r="D8" t="str">
            <v xml:space="preserve">Pricing </v>
          </cell>
          <cell r="F8">
            <v>-1</v>
          </cell>
        </row>
        <row r="9">
          <cell r="C9">
            <v>1.4</v>
          </cell>
          <cell r="D9" t="str">
            <v>Finance</v>
          </cell>
          <cell r="F9">
            <v>1</v>
          </cell>
        </row>
        <row r="10">
          <cell r="C10" t="str">
            <v>1.5</v>
          </cell>
          <cell r="D10" t="str">
            <v xml:space="preserve">Pricing </v>
          </cell>
          <cell r="F10">
            <v>-1</v>
          </cell>
        </row>
        <row r="11">
          <cell r="C11" t="str">
            <v>2.1</v>
          </cell>
          <cell r="D11" t="str">
            <v xml:space="preserve">Pricing </v>
          </cell>
          <cell r="F11">
            <v>-1</v>
          </cell>
        </row>
        <row r="12">
          <cell r="C12" t="str">
            <v>2.2</v>
          </cell>
        </row>
        <row r="13">
          <cell r="C13">
            <v>2.2999999999999998</v>
          </cell>
        </row>
        <row r="14">
          <cell r="C14" t="str">
            <v>2.4</v>
          </cell>
        </row>
        <row r="15">
          <cell r="C15" t="str">
            <v>2.5</v>
          </cell>
        </row>
        <row r="16">
          <cell r="C16" t="str">
            <v>3.1</v>
          </cell>
        </row>
        <row r="17">
          <cell r="C17" t="str">
            <v>3.2</v>
          </cell>
        </row>
        <row r="18">
          <cell r="C18" t="str">
            <v>3.3</v>
          </cell>
        </row>
        <row r="19">
          <cell r="C19" t="str">
            <v>3.4</v>
          </cell>
        </row>
        <row r="20">
          <cell r="C20" t="str">
            <v>3.5</v>
          </cell>
        </row>
        <row r="21">
          <cell r="C21" t="str">
            <v>3.6</v>
          </cell>
        </row>
        <row r="22">
          <cell r="C22" t="str">
            <v>3.7</v>
          </cell>
        </row>
        <row r="23">
          <cell r="C23" t="str">
            <v>3.8</v>
          </cell>
        </row>
        <row r="24">
          <cell r="C24" t="str">
            <v>3.9</v>
          </cell>
        </row>
        <row r="25">
          <cell r="C25" t="str">
            <v>4.1</v>
          </cell>
        </row>
        <row r="26">
          <cell r="C26" t="str">
            <v>4.2</v>
          </cell>
        </row>
        <row r="27">
          <cell r="C27" t="str">
            <v>4.3</v>
          </cell>
        </row>
        <row r="28">
          <cell r="C28" t="str">
            <v>4.4</v>
          </cell>
          <cell r="D28" t="str">
            <v>Capacity</v>
          </cell>
          <cell r="F28">
            <v>1</v>
          </cell>
        </row>
        <row r="29">
          <cell r="C29" t="str">
            <v>4.5</v>
          </cell>
        </row>
        <row r="30">
          <cell r="C30" t="str">
            <v>4.6</v>
          </cell>
        </row>
        <row r="31">
          <cell r="C31" t="str">
            <v>4.7</v>
          </cell>
          <cell r="D31" t="str">
            <v>Awareness</v>
          </cell>
          <cell r="F31">
            <v>1</v>
          </cell>
        </row>
        <row r="32">
          <cell r="C32" t="str">
            <v>5.1</v>
          </cell>
        </row>
        <row r="33">
          <cell r="C33" t="str">
            <v>5.2</v>
          </cell>
        </row>
        <row r="34">
          <cell r="C34" t="str">
            <v>5.3</v>
          </cell>
        </row>
        <row r="35">
          <cell r="C35" t="str">
            <v>5.4</v>
          </cell>
        </row>
        <row r="36">
          <cell r="C36" t="str">
            <v>5.5</v>
          </cell>
          <cell r="D36" t="str">
            <v>Awareness</v>
          </cell>
          <cell r="F36">
            <v>1</v>
          </cell>
        </row>
        <row r="37">
          <cell r="C37" t="str">
            <v>5.6</v>
          </cell>
        </row>
        <row r="38">
          <cell r="C38" t="str">
            <v>6.1</v>
          </cell>
          <cell r="D38" t="str">
            <v xml:space="preserve">Pricing </v>
          </cell>
          <cell r="F38">
            <v>-1</v>
          </cell>
        </row>
        <row r="39">
          <cell r="C39" t="str">
            <v>6.2</v>
          </cell>
        </row>
        <row r="40">
          <cell r="C40" t="str">
            <v>6.3</v>
          </cell>
        </row>
        <row r="41">
          <cell r="C41" t="str">
            <v>6.4</v>
          </cell>
        </row>
        <row r="42">
          <cell r="C42" t="str">
            <v>6.5</v>
          </cell>
        </row>
        <row r="43">
          <cell r="C43" t="str">
            <v>6.6</v>
          </cell>
        </row>
        <row r="44">
          <cell r="C44" t="str">
            <v>7.1</v>
          </cell>
          <cell r="D44" t="str">
            <v xml:space="preserve">Pricing </v>
          </cell>
          <cell r="F44">
            <v>-1</v>
          </cell>
        </row>
        <row r="45">
          <cell r="C45" t="str">
            <v>7.2</v>
          </cell>
        </row>
        <row r="46">
          <cell r="C46" t="str">
            <v>7.3</v>
          </cell>
        </row>
        <row r="47">
          <cell r="C47" t="str">
            <v>8.1</v>
          </cell>
        </row>
        <row r="48">
          <cell r="C48" t="str">
            <v>8.2</v>
          </cell>
          <cell r="D48" t="str">
            <v xml:space="preserve">Pricing </v>
          </cell>
          <cell r="F48">
            <v>-1</v>
          </cell>
        </row>
        <row r="49">
          <cell r="C49" t="str">
            <v>8.3</v>
          </cell>
          <cell r="D49" t="str">
            <v xml:space="preserve">Pricing </v>
          </cell>
          <cell r="F49">
            <v>-1</v>
          </cell>
        </row>
        <row r="50">
          <cell r="C50" t="str">
            <v>8.3</v>
          </cell>
          <cell r="D50" t="str">
            <v xml:space="preserve">Innovation </v>
          </cell>
          <cell r="F50">
            <v>1</v>
          </cell>
        </row>
        <row r="51">
          <cell r="C51" t="str">
            <v>8.3</v>
          </cell>
          <cell r="D51" t="str">
            <v>Finance</v>
          </cell>
          <cell r="F51">
            <v>1</v>
          </cell>
        </row>
        <row r="52">
          <cell r="C52" t="str">
            <v>8.4</v>
          </cell>
        </row>
        <row r="53">
          <cell r="C53" t="str">
            <v>8.5</v>
          </cell>
        </row>
        <row r="54">
          <cell r="C54" t="str">
            <v>8.6</v>
          </cell>
          <cell r="D54" t="str">
            <v>Capacity</v>
          </cell>
          <cell r="F54">
            <v>1</v>
          </cell>
        </row>
        <row r="55">
          <cell r="C55" t="str">
            <v>8.7</v>
          </cell>
        </row>
        <row r="56">
          <cell r="C56" t="str">
            <v>8.8</v>
          </cell>
        </row>
        <row r="57">
          <cell r="C57" t="str">
            <v>8.9</v>
          </cell>
        </row>
        <row r="58">
          <cell r="C58" t="str">
            <v>8.10</v>
          </cell>
          <cell r="D58" t="str">
            <v>Capacity</v>
          </cell>
          <cell r="F58">
            <v>1</v>
          </cell>
        </row>
        <row r="59">
          <cell r="C59" t="str">
            <v>8.10</v>
          </cell>
          <cell r="D59" t="str">
            <v>Finance</v>
          </cell>
          <cell r="F59">
            <v>1</v>
          </cell>
        </row>
        <row r="60">
          <cell r="C60" t="str">
            <v>9.1</v>
          </cell>
          <cell r="D60" t="str">
            <v xml:space="preserve">Pricing </v>
          </cell>
          <cell r="F60">
            <v>-1</v>
          </cell>
        </row>
        <row r="61">
          <cell r="C61" t="str">
            <v>9.2</v>
          </cell>
          <cell r="D61" t="str">
            <v xml:space="preserve">Pricing </v>
          </cell>
          <cell r="F61">
            <v>-1</v>
          </cell>
        </row>
        <row r="62">
          <cell r="C62" t="str">
            <v>9.3</v>
          </cell>
          <cell r="D62" t="str">
            <v>Finance</v>
          </cell>
          <cell r="F62">
            <v>1</v>
          </cell>
        </row>
        <row r="63">
          <cell r="C63" t="str">
            <v>9.4</v>
          </cell>
        </row>
        <row r="64">
          <cell r="C64" t="str">
            <v>9.5</v>
          </cell>
          <cell r="D64" t="str">
            <v xml:space="preserve">Innovation </v>
          </cell>
          <cell r="F64">
            <v>1</v>
          </cell>
        </row>
        <row r="65">
          <cell r="C65" t="str">
            <v>10.1</v>
          </cell>
          <cell r="D65" t="str">
            <v xml:space="preserve">Pricing </v>
          </cell>
          <cell r="F65">
            <v>-1</v>
          </cell>
        </row>
        <row r="66">
          <cell r="C66" t="str">
            <v>10.2</v>
          </cell>
        </row>
        <row r="67">
          <cell r="C67" t="str">
            <v>10.3</v>
          </cell>
        </row>
        <row r="68">
          <cell r="C68" t="str">
            <v>10.4</v>
          </cell>
        </row>
        <row r="69">
          <cell r="C69" t="str">
            <v>10.5</v>
          </cell>
        </row>
        <row r="70">
          <cell r="C70" t="str">
            <v>10.6</v>
          </cell>
        </row>
        <row r="71">
          <cell r="C71" t="str">
            <v>10.7</v>
          </cell>
        </row>
        <row r="72">
          <cell r="C72" t="str">
            <v>11.1</v>
          </cell>
          <cell r="D72" t="str">
            <v xml:space="preserve">Pricing </v>
          </cell>
          <cell r="F72">
            <v>-1</v>
          </cell>
        </row>
        <row r="73">
          <cell r="C73" t="str">
            <v>11.2</v>
          </cell>
          <cell r="D73" t="str">
            <v xml:space="preserve">Pricing </v>
          </cell>
          <cell r="F73">
            <v>-1</v>
          </cell>
        </row>
        <row r="74">
          <cell r="C74" t="str">
            <v>11.3</v>
          </cell>
          <cell r="D74" t="str">
            <v>Capacity</v>
          </cell>
          <cell r="F74">
            <v>1</v>
          </cell>
        </row>
        <row r="75">
          <cell r="C75" t="str">
            <v>11.4</v>
          </cell>
        </row>
        <row r="76">
          <cell r="C76" t="str">
            <v>11.5</v>
          </cell>
        </row>
        <row r="77">
          <cell r="C77" t="str">
            <v>11.6</v>
          </cell>
        </row>
        <row r="78">
          <cell r="C78" t="str">
            <v>11.7</v>
          </cell>
        </row>
        <row r="79">
          <cell r="C79" t="str">
            <v>12.1</v>
          </cell>
        </row>
        <row r="80">
          <cell r="C80" t="str">
            <v>12.2</v>
          </cell>
        </row>
        <row r="81">
          <cell r="C81" t="str">
            <v>12.3</v>
          </cell>
        </row>
        <row r="82">
          <cell r="C82" t="str">
            <v>12.4</v>
          </cell>
        </row>
        <row r="83">
          <cell r="C83" t="str">
            <v>12.5</v>
          </cell>
        </row>
        <row r="84">
          <cell r="C84" t="str">
            <v>12.6</v>
          </cell>
          <cell r="D84" t="str">
            <v>Awareness</v>
          </cell>
          <cell r="F84">
            <v>1</v>
          </cell>
        </row>
        <row r="85">
          <cell r="C85" t="str">
            <v>12.6</v>
          </cell>
          <cell r="D85" t="str">
            <v>Finance</v>
          </cell>
          <cell r="F85">
            <v>1</v>
          </cell>
        </row>
        <row r="86">
          <cell r="C86" t="str">
            <v>12.7</v>
          </cell>
        </row>
        <row r="87">
          <cell r="C87" t="str">
            <v>12.8</v>
          </cell>
          <cell r="D87" t="str">
            <v>Awareness</v>
          </cell>
          <cell r="F87">
            <v>1</v>
          </cell>
        </row>
        <row r="88">
          <cell r="C88" t="str">
            <v>13.1</v>
          </cell>
        </row>
        <row r="89">
          <cell r="C89" t="str">
            <v>13.2</v>
          </cell>
        </row>
        <row r="90">
          <cell r="C90" t="str">
            <v>13.3</v>
          </cell>
          <cell r="D90" t="str">
            <v>Awareness</v>
          </cell>
          <cell r="F90">
            <v>1</v>
          </cell>
        </row>
        <row r="91">
          <cell r="C91" t="str">
            <v>13.3</v>
          </cell>
          <cell r="D91" t="str">
            <v>Capacity</v>
          </cell>
          <cell r="F91">
            <v>1</v>
          </cell>
        </row>
        <row r="92">
          <cell r="C92" t="str">
            <v>14.1</v>
          </cell>
        </row>
        <row r="93">
          <cell r="C93" t="str">
            <v>14.2</v>
          </cell>
        </row>
        <row r="94">
          <cell r="C94" t="str">
            <v>14.3</v>
          </cell>
        </row>
        <row r="95">
          <cell r="C95" t="str">
            <v>14.4</v>
          </cell>
        </row>
        <row r="96">
          <cell r="C96" t="str">
            <v>14.5</v>
          </cell>
        </row>
        <row r="97">
          <cell r="C97" t="str">
            <v>14.6</v>
          </cell>
        </row>
        <row r="98">
          <cell r="C98" t="str">
            <v>14.7</v>
          </cell>
        </row>
        <row r="99">
          <cell r="C99" t="str">
            <v>15.1</v>
          </cell>
        </row>
        <row r="100">
          <cell r="C100" t="str">
            <v>15.2</v>
          </cell>
        </row>
        <row r="101">
          <cell r="C101" t="str">
            <v>15.3</v>
          </cell>
        </row>
        <row r="102">
          <cell r="C102" t="str">
            <v>15.4</v>
          </cell>
        </row>
        <row r="103">
          <cell r="C103" t="str">
            <v>15.5</v>
          </cell>
        </row>
        <row r="104">
          <cell r="C104" t="str">
            <v>15.6</v>
          </cell>
        </row>
        <row r="105">
          <cell r="C105" t="str">
            <v>15.7</v>
          </cell>
        </row>
        <row r="106">
          <cell r="C106" t="str">
            <v>15.8</v>
          </cell>
        </row>
        <row r="107">
          <cell r="C107" t="str">
            <v>15.9</v>
          </cell>
        </row>
        <row r="108">
          <cell r="C108" t="str">
            <v>16.1</v>
          </cell>
        </row>
        <row r="109">
          <cell r="C109" t="str">
            <v>16.2</v>
          </cell>
        </row>
        <row r="110">
          <cell r="C110" t="str">
            <v>16.3</v>
          </cell>
        </row>
        <row r="111">
          <cell r="C111" t="str">
            <v>16.4</v>
          </cell>
        </row>
        <row r="112">
          <cell r="C112" t="str">
            <v>16.5</v>
          </cell>
        </row>
        <row r="113">
          <cell r="C113" t="str">
            <v>16.6</v>
          </cell>
          <cell r="D113" t="str">
            <v>Capacity</v>
          </cell>
          <cell r="F113">
            <v>1</v>
          </cell>
        </row>
        <row r="114">
          <cell r="C114" t="str">
            <v>16.7</v>
          </cell>
        </row>
        <row r="115">
          <cell r="C115" t="str">
            <v>16.8</v>
          </cell>
        </row>
        <row r="116">
          <cell r="C116" t="str">
            <v>16.9</v>
          </cell>
        </row>
        <row r="117">
          <cell r="C117" t="str">
            <v>16.10</v>
          </cell>
        </row>
      </sheetData>
      <sheetData sheetId="4">
        <row r="5">
          <cell r="C5" t="str">
            <v>1.1</v>
          </cell>
        </row>
        <row r="6">
          <cell r="C6" t="str">
            <v>1.2</v>
          </cell>
        </row>
        <row r="7">
          <cell r="C7" t="str">
            <v>1.3</v>
          </cell>
        </row>
        <row r="8">
          <cell r="C8" t="str">
            <v>1.4</v>
          </cell>
          <cell r="D8" t="str">
            <v>Reduce emissions intensity</v>
          </cell>
          <cell r="F8">
            <v>-1</v>
          </cell>
        </row>
        <row r="9">
          <cell r="C9" t="str">
            <v>1.4</v>
          </cell>
          <cell r="D9" t="str">
            <v>Reduce emissions intensity</v>
          </cell>
          <cell r="F9">
            <v>1</v>
          </cell>
        </row>
        <row r="10">
          <cell r="C10" t="str">
            <v>1.5</v>
          </cell>
        </row>
        <row r="11">
          <cell r="C11" t="str">
            <v>2.1</v>
          </cell>
          <cell r="D11" t="str">
            <v>Reduce emissions intensity</v>
          </cell>
          <cell r="F11">
            <v>-1</v>
          </cell>
        </row>
        <row r="12">
          <cell r="C12" t="str">
            <v>2.2</v>
          </cell>
        </row>
        <row r="13">
          <cell r="C13" t="str">
            <v>2.3</v>
          </cell>
          <cell r="D13" t="str">
            <v>Reduce emissions intensity</v>
          </cell>
          <cell r="F13">
            <v>1</v>
          </cell>
        </row>
        <row r="14">
          <cell r="C14" t="str">
            <v>2.3</v>
          </cell>
          <cell r="D14" t="str">
            <v>Reduce emissions intensity</v>
          </cell>
          <cell r="F14">
            <v>-1</v>
          </cell>
        </row>
        <row r="15">
          <cell r="C15" t="str">
            <v>2.4</v>
          </cell>
          <cell r="D15" t="str">
            <v>Reduce emissions intensity</v>
          </cell>
          <cell r="F15">
            <v>1</v>
          </cell>
        </row>
        <row r="16">
          <cell r="C16" t="str">
            <v>2.5</v>
          </cell>
        </row>
        <row r="17">
          <cell r="C17" t="str">
            <v>3.1</v>
          </cell>
        </row>
        <row r="18">
          <cell r="C18" t="str">
            <v>3.2</v>
          </cell>
        </row>
        <row r="19">
          <cell r="C19" t="str">
            <v>3.3</v>
          </cell>
        </row>
        <row r="20">
          <cell r="C20" t="str">
            <v>3.4</v>
          </cell>
          <cell r="D20" t="str">
            <v>Increase energy efficiency</v>
          </cell>
          <cell r="F20">
            <v>1</v>
          </cell>
        </row>
        <row r="21">
          <cell r="C21" t="str">
            <v>3.4</v>
          </cell>
          <cell r="D21" t="str">
            <v>Reduce emissions intensity</v>
          </cell>
          <cell r="F21">
            <v>-1</v>
          </cell>
        </row>
        <row r="22">
          <cell r="C22" t="str">
            <v>3.4</v>
          </cell>
          <cell r="D22" t="str">
            <v>Reduce emissions intensity</v>
          </cell>
          <cell r="F22">
            <v>1</v>
          </cell>
        </row>
        <row r="23">
          <cell r="C23">
            <v>3.4</v>
          </cell>
          <cell r="D23" t="str">
            <v>Reduce emissions intensity</v>
          </cell>
          <cell r="F23">
            <v>-1</v>
          </cell>
        </row>
        <row r="24">
          <cell r="C24" t="str">
            <v>3.5</v>
          </cell>
        </row>
        <row r="25">
          <cell r="C25" t="str">
            <v>3.6</v>
          </cell>
        </row>
        <row r="26">
          <cell r="C26" t="str">
            <v>3.7</v>
          </cell>
        </row>
        <row r="27">
          <cell r="C27" t="str">
            <v>3.8</v>
          </cell>
        </row>
        <row r="28">
          <cell r="C28" t="str">
            <v>3.9</v>
          </cell>
          <cell r="D28" t="str">
            <v>Reduce emissions intensity</v>
          </cell>
          <cell r="F28">
            <v>1</v>
          </cell>
        </row>
        <row r="29">
          <cell r="C29" t="str">
            <v>3.9</v>
          </cell>
          <cell r="D29" t="str">
            <v>Reduce emissions intensity</v>
          </cell>
          <cell r="F29">
            <v>-1</v>
          </cell>
        </row>
        <row r="30">
          <cell r="C30" t="str">
            <v>3.9</v>
          </cell>
          <cell r="D30" t="str">
            <v>Increase energy efficiency</v>
          </cell>
          <cell r="F30">
            <v>1</v>
          </cell>
        </row>
        <row r="31">
          <cell r="C31" t="str">
            <v>4.1</v>
          </cell>
        </row>
        <row r="32">
          <cell r="C32" t="str">
            <v>4.2</v>
          </cell>
          <cell r="D32" t="str">
            <v>Reduce emissions intensity</v>
          </cell>
          <cell r="F32">
            <v>1</v>
          </cell>
        </row>
        <row r="33">
          <cell r="C33" t="str">
            <v>4.3</v>
          </cell>
        </row>
        <row r="34">
          <cell r="C34" t="str">
            <v>4.4</v>
          </cell>
        </row>
        <row r="35">
          <cell r="C35" t="str">
            <v>4.5</v>
          </cell>
        </row>
        <row r="36">
          <cell r="C36" t="str">
            <v>4.6</v>
          </cell>
        </row>
        <row r="37">
          <cell r="C37" t="str">
            <v>4.7</v>
          </cell>
        </row>
        <row r="38">
          <cell r="C38" t="str">
            <v>5.1</v>
          </cell>
        </row>
        <row r="39">
          <cell r="C39" t="str">
            <v>5.2</v>
          </cell>
        </row>
        <row r="40">
          <cell r="C40" t="str">
            <v>5.3</v>
          </cell>
        </row>
        <row r="41">
          <cell r="C41" t="str">
            <v>5.4</v>
          </cell>
        </row>
        <row r="42">
          <cell r="C42" t="str">
            <v>5.5</v>
          </cell>
          <cell r="D42" t="str">
            <v>Reduce emissions intensity</v>
          </cell>
          <cell r="F42">
            <v>1</v>
          </cell>
        </row>
        <row r="43">
          <cell r="C43" t="str">
            <v>5.6</v>
          </cell>
        </row>
        <row r="44">
          <cell r="C44" t="str">
            <v>6.1</v>
          </cell>
          <cell r="D44" t="str">
            <v>Reduce emissions intensity</v>
          </cell>
          <cell r="F44">
            <v>-1</v>
          </cell>
        </row>
        <row r="45">
          <cell r="C45" t="str">
            <v>6.2</v>
          </cell>
        </row>
        <row r="46">
          <cell r="C46" t="str">
            <v>6.3</v>
          </cell>
          <cell r="D46" t="str">
            <v>Increase energy efficiency</v>
          </cell>
          <cell r="F46">
            <v>1</v>
          </cell>
        </row>
        <row r="47">
          <cell r="C47" t="str">
            <v>6.3</v>
          </cell>
          <cell r="D47" t="str">
            <v>Reduce emissions intensity</v>
          </cell>
          <cell r="F47">
            <v>-1</v>
          </cell>
        </row>
        <row r="48">
          <cell r="C48" t="str">
            <v>6.3</v>
          </cell>
          <cell r="D48" t="str">
            <v>Reduce emissions intensity</v>
          </cell>
          <cell r="F48">
            <v>1</v>
          </cell>
        </row>
        <row r="49">
          <cell r="C49" t="str">
            <v>6.3</v>
          </cell>
          <cell r="D49" t="str">
            <v>Reduce emissions intensity</v>
          </cell>
          <cell r="F49">
            <v>-1</v>
          </cell>
        </row>
        <row r="50">
          <cell r="C50" t="str">
            <v>6.4</v>
          </cell>
          <cell r="D50" t="str">
            <v>Increase energy efficiency</v>
          </cell>
          <cell r="F50">
            <v>1</v>
          </cell>
        </row>
        <row r="51">
          <cell r="C51" t="str">
            <v>6.4</v>
          </cell>
          <cell r="D51" t="str">
            <v>Reduce emissions intensity</v>
          </cell>
          <cell r="F51">
            <v>-1</v>
          </cell>
        </row>
        <row r="52">
          <cell r="C52" t="str">
            <v>6.4</v>
          </cell>
          <cell r="D52" t="str">
            <v>Reduce emissions intensity</v>
          </cell>
          <cell r="F52">
            <v>-1</v>
          </cell>
        </row>
        <row r="53">
          <cell r="C53" t="str">
            <v>6.4</v>
          </cell>
          <cell r="D53" t="str">
            <v>Reduce emissions intensity</v>
          </cell>
          <cell r="F53">
            <v>1</v>
          </cell>
        </row>
        <row r="54">
          <cell r="C54" t="str">
            <v>6.5</v>
          </cell>
        </row>
        <row r="55">
          <cell r="C55" t="str">
            <v>6.6</v>
          </cell>
          <cell r="D55" t="str">
            <v>Reduce emissions intensity</v>
          </cell>
          <cell r="F55">
            <v>-1</v>
          </cell>
        </row>
        <row r="56">
          <cell r="C56" t="str">
            <v>6.6</v>
          </cell>
          <cell r="D56" t="str">
            <v>Reduce emissions intensity</v>
          </cell>
          <cell r="F56">
            <v>1</v>
          </cell>
        </row>
        <row r="57">
          <cell r="C57" t="str">
            <v>6.6</v>
          </cell>
          <cell r="D57" t="str">
            <v>Reduce emissions intensity</v>
          </cell>
          <cell r="F57">
            <v>-1</v>
          </cell>
        </row>
        <row r="58">
          <cell r="C58" t="str">
            <v>7.1</v>
          </cell>
          <cell r="D58" t="str">
            <v>Increase energy efficiency</v>
          </cell>
          <cell r="F58">
            <v>1</v>
          </cell>
        </row>
        <row r="59">
          <cell r="C59" t="str">
            <v>7.1</v>
          </cell>
          <cell r="D59" t="str">
            <v>Reduce emissions intensity</v>
          </cell>
          <cell r="F59">
            <v>1</v>
          </cell>
        </row>
        <row r="60">
          <cell r="C60" t="str">
            <v>7.1</v>
          </cell>
          <cell r="D60" t="str">
            <v>Reduce emissions intensity</v>
          </cell>
          <cell r="F60">
            <v>1</v>
          </cell>
        </row>
        <row r="61">
          <cell r="C61" t="str">
            <v>7.1</v>
          </cell>
          <cell r="D61" t="str">
            <v>Reduce emissions intensity</v>
          </cell>
          <cell r="F61">
            <v>-1</v>
          </cell>
        </row>
        <row r="62">
          <cell r="C62" t="str">
            <v>7.2</v>
          </cell>
          <cell r="D62" t="str">
            <v>Reduce emissions intensity</v>
          </cell>
          <cell r="F62">
            <v>1</v>
          </cell>
        </row>
        <row r="63">
          <cell r="C63" t="str">
            <v>7.3</v>
          </cell>
          <cell r="D63" t="str">
            <v>Increase energy efficiency</v>
          </cell>
          <cell r="F63">
            <v>1</v>
          </cell>
        </row>
        <row r="64">
          <cell r="C64" t="str">
            <v>8.1</v>
          </cell>
          <cell r="D64" t="str">
            <v>Reduce emissions intensity</v>
          </cell>
          <cell r="F64">
            <v>-1</v>
          </cell>
        </row>
        <row r="65">
          <cell r="C65" t="str">
            <v>8.1</v>
          </cell>
          <cell r="D65" t="str">
            <v>Reduce emissions intensity</v>
          </cell>
          <cell r="F65">
            <v>1</v>
          </cell>
        </row>
        <row r="66">
          <cell r="C66" t="str">
            <v>8.2</v>
          </cell>
          <cell r="D66" t="str">
            <v>Increase energy efficiency</v>
          </cell>
          <cell r="F66">
            <v>1</v>
          </cell>
        </row>
        <row r="67">
          <cell r="C67" t="str">
            <v>8.2</v>
          </cell>
          <cell r="D67" t="str">
            <v>Reduce emissions intensity</v>
          </cell>
          <cell r="F67">
            <v>1</v>
          </cell>
        </row>
        <row r="68">
          <cell r="C68" t="str">
            <v>8.2</v>
          </cell>
          <cell r="D68" t="str">
            <v>Reduce emissions intensity</v>
          </cell>
          <cell r="F68">
            <v>-1</v>
          </cell>
        </row>
        <row r="69">
          <cell r="C69" t="str">
            <v>8.2</v>
          </cell>
          <cell r="D69" t="str">
            <v>Reduce emissions intensity</v>
          </cell>
          <cell r="F69">
            <v>1</v>
          </cell>
        </row>
        <row r="70">
          <cell r="C70" t="str">
            <v>8.3</v>
          </cell>
          <cell r="D70" t="str">
            <v>Increase energy efficiency</v>
          </cell>
          <cell r="F70">
            <v>1</v>
          </cell>
        </row>
        <row r="71">
          <cell r="C71" t="str">
            <v>8.3</v>
          </cell>
          <cell r="D71" t="str">
            <v>Reduce emissions intensity</v>
          </cell>
          <cell r="F71">
            <v>1</v>
          </cell>
        </row>
        <row r="72">
          <cell r="C72" t="str">
            <v>8.3</v>
          </cell>
          <cell r="D72" t="str">
            <v>Reduce emissions intensity</v>
          </cell>
          <cell r="F72">
            <v>-1</v>
          </cell>
        </row>
        <row r="73">
          <cell r="C73" t="str">
            <v>8.3</v>
          </cell>
          <cell r="D73" t="str">
            <v>Reduce emissions intensity</v>
          </cell>
          <cell r="F73">
            <v>1</v>
          </cell>
        </row>
        <row r="74">
          <cell r="C74" t="str">
            <v>8.4</v>
          </cell>
          <cell r="D74" t="str">
            <v>Increase energy efficiency</v>
          </cell>
          <cell r="F74">
            <v>1</v>
          </cell>
        </row>
        <row r="75">
          <cell r="C75" t="str">
            <v>8.4</v>
          </cell>
          <cell r="D75" t="str">
            <v>Reduce emissions intensity</v>
          </cell>
          <cell r="F75">
            <v>1</v>
          </cell>
        </row>
        <row r="76">
          <cell r="C76">
            <v>8.4</v>
          </cell>
          <cell r="D76" t="str">
            <v>Reduce emissions intensity</v>
          </cell>
          <cell r="F76">
            <v>-1</v>
          </cell>
        </row>
        <row r="77">
          <cell r="C77" t="str">
            <v>8.4</v>
          </cell>
          <cell r="D77" t="str">
            <v>Reduce emissions intensity</v>
          </cell>
          <cell r="F77">
            <v>1</v>
          </cell>
        </row>
        <row r="78">
          <cell r="C78" t="str">
            <v>8.5</v>
          </cell>
          <cell r="D78" t="str">
            <v>Increase energy efficiency</v>
          </cell>
          <cell r="F78">
            <v>1</v>
          </cell>
        </row>
        <row r="79">
          <cell r="C79" t="str">
            <v>8.5</v>
          </cell>
          <cell r="D79" t="str">
            <v>Reduce emissions intensity</v>
          </cell>
          <cell r="F79">
            <v>1</v>
          </cell>
        </row>
        <row r="80">
          <cell r="C80">
            <v>8.5</v>
          </cell>
          <cell r="D80" t="str">
            <v>Reduce emissions intensity</v>
          </cell>
          <cell r="F80">
            <v>-1</v>
          </cell>
        </row>
        <row r="81">
          <cell r="C81" t="str">
            <v>8.6</v>
          </cell>
        </row>
        <row r="82">
          <cell r="C82" t="str">
            <v>8.7</v>
          </cell>
        </row>
        <row r="83">
          <cell r="C83" t="str">
            <v>8.8</v>
          </cell>
          <cell r="D83" t="str">
            <v>Increase energy efficiency</v>
          </cell>
          <cell r="F83">
            <v>1</v>
          </cell>
        </row>
        <row r="84">
          <cell r="C84" t="str">
            <v>8.8</v>
          </cell>
          <cell r="D84" t="str">
            <v>Reduce emissions intensity</v>
          </cell>
          <cell r="F84">
            <v>-1</v>
          </cell>
        </row>
        <row r="85">
          <cell r="C85" t="str">
            <v>8.8</v>
          </cell>
          <cell r="D85" t="str">
            <v>Reduce emissions intensity</v>
          </cell>
          <cell r="F85">
            <v>1</v>
          </cell>
        </row>
        <row r="86">
          <cell r="C86" t="str">
            <v>8.9</v>
          </cell>
        </row>
        <row r="87">
          <cell r="C87" t="str">
            <v>8.10</v>
          </cell>
        </row>
        <row r="88">
          <cell r="C88" t="str">
            <v>9.1</v>
          </cell>
          <cell r="D88" t="str">
            <v>Increase energy efficiency</v>
          </cell>
          <cell r="F88">
            <v>1</v>
          </cell>
        </row>
        <row r="89">
          <cell r="C89" t="str">
            <v>9.1</v>
          </cell>
          <cell r="D89" t="str">
            <v>Reduce emissions intensity</v>
          </cell>
          <cell r="F89">
            <v>1</v>
          </cell>
        </row>
        <row r="90">
          <cell r="C90" t="str">
            <v>9.1</v>
          </cell>
          <cell r="D90" t="str">
            <v>Reduce emissions intensity</v>
          </cell>
          <cell r="F90">
            <v>-1</v>
          </cell>
        </row>
        <row r="91">
          <cell r="C91" t="str">
            <v>9.1</v>
          </cell>
          <cell r="D91" t="str">
            <v>Reduce emissions intensity</v>
          </cell>
          <cell r="F91">
            <v>1</v>
          </cell>
        </row>
        <row r="92">
          <cell r="C92" t="str">
            <v>9.1</v>
          </cell>
          <cell r="D92" t="str">
            <v>Reduce emissions intensity</v>
          </cell>
          <cell r="F92">
            <v>1</v>
          </cell>
        </row>
        <row r="93">
          <cell r="C93" t="str">
            <v>9.2</v>
          </cell>
          <cell r="D93" t="str">
            <v>Increase energy efficiency</v>
          </cell>
          <cell r="F93">
            <v>1</v>
          </cell>
        </row>
        <row r="94">
          <cell r="C94" t="str">
            <v>9.2</v>
          </cell>
          <cell r="D94" t="str">
            <v>Reduce emissions intensity</v>
          </cell>
          <cell r="F94">
            <v>-1</v>
          </cell>
        </row>
        <row r="95">
          <cell r="C95" t="str">
            <v>9.2</v>
          </cell>
          <cell r="D95" t="str">
            <v>Reduce emissions intensity</v>
          </cell>
          <cell r="F95">
            <v>1</v>
          </cell>
        </row>
        <row r="96">
          <cell r="C96" t="str">
            <v>9.3</v>
          </cell>
        </row>
        <row r="97">
          <cell r="C97" t="str">
            <v>9.4</v>
          </cell>
          <cell r="D97" t="str">
            <v>Increase energy efficiency</v>
          </cell>
          <cell r="F97">
            <v>1</v>
          </cell>
        </row>
        <row r="98">
          <cell r="C98" t="str">
            <v>9.4</v>
          </cell>
          <cell r="D98" t="str">
            <v>Reduce emissions intensity</v>
          </cell>
          <cell r="F98">
            <v>1</v>
          </cell>
        </row>
        <row r="99">
          <cell r="C99" t="str">
            <v>9.4</v>
          </cell>
          <cell r="D99" t="str">
            <v>Reduce emissions intensity</v>
          </cell>
          <cell r="F99">
            <v>-1</v>
          </cell>
        </row>
        <row r="100">
          <cell r="C100" t="str">
            <v>9.4</v>
          </cell>
          <cell r="D100" t="str">
            <v>Reduce emissions intensity</v>
          </cell>
          <cell r="F100">
            <v>1</v>
          </cell>
        </row>
        <row r="101">
          <cell r="C101" t="str">
            <v>9.5</v>
          </cell>
          <cell r="D101" t="str">
            <v>Increase energy efficiency</v>
          </cell>
          <cell r="F101">
            <v>1</v>
          </cell>
        </row>
        <row r="102">
          <cell r="C102" t="str">
            <v>9.5</v>
          </cell>
          <cell r="D102" t="str">
            <v>Reduce emissions intensity</v>
          </cell>
          <cell r="F102">
            <v>1</v>
          </cell>
        </row>
        <row r="103">
          <cell r="C103" t="str">
            <v>9.5</v>
          </cell>
          <cell r="D103" t="str">
            <v>Reduce emissions intensity</v>
          </cell>
          <cell r="F103">
            <v>-1</v>
          </cell>
        </row>
        <row r="104">
          <cell r="C104" t="str">
            <v>9.5</v>
          </cell>
          <cell r="D104" t="str">
            <v>Reduce emissions intensity</v>
          </cell>
          <cell r="F104">
            <v>1</v>
          </cell>
        </row>
        <row r="105">
          <cell r="C105" t="str">
            <v>10.1</v>
          </cell>
          <cell r="D105" t="str">
            <v>Reduce emissions intensity</v>
          </cell>
          <cell r="F105">
            <v>1</v>
          </cell>
        </row>
        <row r="106">
          <cell r="C106" t="str">
            <v>10.2</v>
          </cell>
        </row>
        <row r="107">
          <cell r="C107" t="str">
            <v>10.3</v>
          </cell>
        </row>
        <row r="108">
          <cell r="C108" t="str">
            <v>10.4</v>
          </cell>
        </row>
        <row r="109">
          <cell r="C109" t="str">
            <v>10.5</v>
          </cell>
        </row>
        <row r="110">
          <cell r="C110" t="str">
            <v>10.6</v>
          </cell>
        </row>
        <row r="111">
          <cell r="C111" t="str">
            <v>10.7</v>
          </cell>
        </row>
        <row r="112">
          <cell r="C112" t="str">
            <v>11.1</v>
          </cell>
        </row>
        <row r="113">
          <cell r="C113" t="str">
            <v>11.1</v>
          </cell>
          <cell r="D113" t="str">
            <v>Reduce emissions intensity</v>
          </cell>
          <cell r="F113">
            <v>1</v>
          </cell>
        </row>
        <row r="114">
          <cell r="C114" t="str">
            <v>11.1</v>
          </cell>
          <cell r="D114" t="str">
            <v>Reduce emissions intensity</v>
          </cell>
          <cell r="F114">
            <v>-1</v>
          </cell>
        </row>
        <row r="115">
          <cell r="C115">
            <v>11.1</v>
          </cell>
          <cell r="D115" t="str">
            <v>Reduce emissions intensity</v>
          </cell>
          <cell r="F115">
            <v>1</v>
          </cell>
        </row>
        <row r="116">
          <cell r="C116" t="str">
            <v>11.2</v>
          </cell>
          <cell r="D116" t="str">
            <v>Reduce emissions intensity</v>
          </cell>
          <cell r="F116">
            <v>1</v>
          </cell>
        </row>
        <row r="117">
          <cell r="C117" t="str">
            <v>11.3</v>
          </cell>
          <cell r="D117" t="str">
            <v>Reduce emissions intensity</v>
          </cell>
          <cell r="F117">
            <v>1</v>
          </cell>
        </row>
        <row r="118">
          <cell r="C118" t="str">
            <v>11.4</v>
          </cell>
          <cell r="D118" t="str">
            <v>Increase energy efficiency</v>
          </cell>
          <cell r="F118">
            <v>1</v>
          </cell>
        </row>
        <row r="119">
          <cell r="C119" t="str">
            <v>11.4</v>
          </cell>
          <cell r="D119" t="str">
            <v>Reduce emissions intensity</v>
          </cell>
          <cell r="F119">
            <v>-1</v>
          </cell>
        </row>
        <row r="120">
          <cell r="C120" t="str">
            <v>11.4</v>
          </cell>
          <cell r="D120" t="str">
            <v>Reduce emissions intensity</v>
          </cell>
          <cell r="F120">
            <v>-1</v>
          </cell>
        </row>
        <row r="121">
          <cell r="C121" t="str">
            <v>11.5</v>
          </cell>
        </row>
        <row r="122">
          <cell r="C122" t="str">
            <v>11.6</v>
          </cell>
          <cell r="D122" t="str">
            <v>Increase energy efficiency</v>
          </cell>
          <cell r="F122">
            <v>1</v>
          </cell>
        </row>
        <row r="123">
          <cell r="C123" t="str">
            <v>11.6</v>
          </cell>
          <cell r="D123" t="str">
            <v>Reduce emissions intensity</v>
          </cell>
          <cell r="F123">
            <v>-1</v>
          </cell>
        </row>
        <row r="124">
          <cell r="C124" t="str">
            <v>11.6</v>
          </cell>
          <cell r="D124" t="str">
            <v>Reduce emissions intensity</v>
          </cell>
          <cell r="F124">
            <v>1</v>
          </cell>
        </row>
        <row r="125">
          <cell r="C125" t="str">
            <v>11.6</v>
          </cell>
          <cell r="D125" t="str">
            <v>Reduce emissions intensity</v>
          </cell>
          <cell r="F125">
            <v>-1</v>
          </cell>
        </row>
        <row r="126">
          <cell r="C126" t="str">
            <v>11.7</v>
          </cell>
        </row>
        <row r="127">
          <cell r="C127" t="str">
            <v>12.1</v>
          </cell>
        </row>
        <row r="128">
          <cell r="C128" t="str">
            <v>12.2</v>
          </cell>
          <cell r="D128" t="str">
            <v>Increase energy efficiency</v>
          </cell>
          <cell r="F128">
            <v>1</v>
          </cell>
        </row>
        <row r="129">
          <cell r="C129" t="str">
            <v>12.2</v>
          </cell>
          <cell r="D129" t="str">
            <v>Reduce emissions intensity</v>
          </cell>
          <cell r="F129">
            <v>1</v>
          </cell>
        </row>
        <row r="130">
          <cell r="C130" t="str">
            <v>12.3</v>
          </cell>
          <cell r="D130" t="str">
            <v>Reduce emissions intensity</v>
          </cell>
          <cell r="F130">
            <v>1</v>
          </cell>
        </row>
        <row r="131">
          <cell r="C131" t="str">
            <v>12.4</v>
          </cell>
          <cell r="D131" t="str">
            <v>Reduce emissions intensity</v>
          </cell>
          <cell r="F131">
            <v>-1</v>
          </cell>
        </row>
        <row r="132">
          <cell r="C132" t="str">
            <v>12.4</v>
          </cell>
          <cell r="D132" t="str">
            <v>Reduce emissions intensity</v>
          </cell>
          <cell r="F132">
            <v>-1</v>
          </cell>
        </row>
        <row r="133">
          <cell r="C133" t="str">
            <v>12.5</v>
          </cell>
        </row>
        <row r="134">
          <cell r="C134" t="str">
            <v>12.6</v>
          </cell>
        </row>
        <row r="135">
          <cell r="C135" t="str">
            <v>12.7</v>
          </cell>
        </row>
        <row r="136">
          <cell r="C136" t="str">
            <v>12.8</v>
          </cell>
        </row>
        <row r="137">
          <cell r="C137" t="str">
            <v>13.1</v>
          </cell>
          <cell r="D137" t="str">
            <v>Reduce emissions intensity</v>
          </cell>
          <cell r="F137">
            <v>1</v>
          </cell>
        </row>
        <row r="138">
          <cell r="C138" t="str">
            <v>13.2</v>
          </cell>
        </row>
        <row r="139">
          <cell r="C139" t="str">
            <v>13.3</v>
          </cell>
        </row>
        <row r="140">
          <cell r="C140" t="str">
            <v>14.1</v>
          </cell>
          <cell r="D140" t="str">
            <v>Increase energy efficiency</v>
          </cell>
          <cell r="F140">
            <v>1</v>
          </cell>
        </row>
        <row r="141">
          <cell r="C141">
            <v>14.1</v>
          </cell>
          <cell r="D141" t="str">
            <v>Reduce emissions intensity</v>
          </cell>
          <cell r="F141">
            <v>-1</v>
          </cell>
        </row>
        <row r="142">
          <cell r="C142">
            <v>14.1</v>
          </cell>
          <cell r="D142" t="str">
            <v>Reduce emissions intensity</v>
          </cell>
          <cell r="F142">
            <v>-1</v>
          </cell>
        </row>
        <row r="143">
          <cell r="C143" t="str">
            <v>14.1</v>
          </cell>
          <cell r="D143" t="str">
            <v>Reduce emissions intensity</v>
          </cell>
          <cell r="F143">
            <v>-1</v>
          </cell>
        </row>
        <row r="144">
          <cell r="C144" t="str">
            <v>14.1</v>
          </cell>
          <cell r="D144" t="str">
            <v>Reduce emissions intensity</v>
          </cell>
          <cell r="F144">
            <v>1</v>
          </cell>
        </row>
        <row r="145">
          <cell r="C145" t="str">
            <v>14.1</v>
          </cell>
          <cell r="D145" t="str">
            <v>Reduce emissions intensity</v>
          </cell>
          <cell r="F145">
            <v>-1</v>
          </cell>
        </row>
        <row r="146">
          <cell r="C146" t="str">
            <v>14.2</v>
          </cell>
        </row>
        <row r="147">
          <cell r="C147" t="str">
            <v>14.3</v>
          </cell>
        </row>
        <row r="148">
          <cell r="C148" t="str">
            <v>14.4</v>
          </cell>
        </row>
        <row r="149">
          <cell r="C149" t="str">
            <v>14.5</v>
          </cell>
        </row>
        <row r="150">
          <cell r="C150" t="str">
            <v>14.6</v>
          </cell>
        </row>
        <row r="151">
          <cell r="C151" t="str">
            <v>14.7</v>
          </cell>
        </row>
        <row r="152">
          <cell r="C152" t="str">
            <v>15.1</v>
          </cell>
          <cell r="D152" t="str">
            <v>Increase energy efficiency</v>
          </cell>
          <cell r="F152">
            <v>1</v>
          </cell>
        </row>
        <row r="153">
          <cell r="C153" t="str">
            <v>15.1</v>
          </cell>
          <cell r="D153" t="str">
            <v>Reduce emissions intensity</v>
          </cell>
          <cell r="F153">
            <v>-1</v>
          </cell>
        </row>
        <row r="154">
          <cell r="C154" t="str">
            <v>15.1</v>
          </cell>
          <cell r="D154" t="str">
            <v>Reduce emissions intensity</v>
          </cell>
          <cell r="F154">
            <v>1</v>
          </cell>
        </row>
        <row r="155">
          <cell r="C155" t="str">
            <v>15.1</v>
          </cell>
          <cell r="D155" t="str">
            <v>Reduce emissions intensity</v>
          </cell>
          <cell r="F155">
            <v>-1</v>
          </cell>
        </row>
        <row r="156">
          <cell r="C156" t="str">
            <v>15.3</v>
          </cell>
        </row>
        <row r="157">
          <cell r="C157" t="str">
            <v>15.4</v>
          </cell>
          <cell r="D157" t="str">
            <v>Increase energy efficiency</v>
          </cell>
          <cell r="F157">
            <v>1</v>
          </cell>
        </row>
        <row r="158">
          <cell r="C158" t="str">
            <v>15.4</v>
          </cell>
          <cell r="D158" t="str">
            <v>Reduce emissions intensity</v>
          </cell>
          <cell r="F158">
            <v>-1</v>
          </cell>
        </row>
        <row r="159">
          <cell r="C159">
            <v>15.4</v>
          </cell>
          <cell r="D159" t="str">
            <v>Reduce emissions intensity</v>
          </cell>
          <cell r="F159">
            <v>-1</v>
          </cell>
        </row>
        <row r="160">
          <cell r="C160" t="str">
            <v>15.5</v>
          </cell>
          <cell r="D160" t="str">
            <v>Increase energy efficiency</v>
          </cell>
          <cell r="F160">
            <v>1</v>
          </cell>
        </row>
        <row r="161">
          <cell r="C161" t="str">
            <v>15.5</v>
          </cell>
          <cell r="D161" t="str">
            <v>Reduce emissions intensity</v>
          </cell>
          <cell r="F161">
            <v>-1</v>
          </cell>
        </row>
        <row r="162">
          <cell r="C162" t="str">
            <v>15.5</v>
          </cell>
          <cell r="D162" t="str">
            <v>Reduce emissions intensity</v>
          </cell>
          <cell r="F162">
            <v>-1</v>
          </cell>
        </row>
        <row r="163">
          <cell r="C163" t="str">
            <v>15.6</v>
          </cell>
        </row>
        <row r="164">
          <cell r="C164" t="str">
            <v>15.7</v>
          </cell>
        </row>
        <row r="165">
          <cell r="C165" t="str">
            <v>15.8</v>
          </cell>
        </row>
        <row r="166">
          <cell r="C166" t="str">
            <v>15.9</v>
          </cell>
        </row>
        <row r="167">
          <cell r="C167" t="str">
            <v>16.1</v>
          </cell>
        </row>
        <row r="168">
          <cell r="C168" t="str">
            <v>16.2</v>
          </cell>
        </row>
        <row r="169">
          <cell r="C169" t="str">
            <v>16.3</v>
          </cell>
        </row>
        <row r="170">
          <cell r="C170" t="str">
            <v>16.4</v>
          </cell>
        </row>
        <row r="171">
          <cell r="C171" t="str">
            <v>16.5</v>
          </cell>
        </row>
        <row r="172">
          <cell r="C172" t="str">
            <v>16.6</v>
          </cell>
        </row>
        <row r="173">
          <cell r="C173" t="str">
            <v>16.7</v>
          </cell>
          <cell r="D173" t="str">
            <v>Reduce emissions intensity</v>
          </cell>
          <cell r="F173">
            <v>1</v>
          </cell>
        </row>
        <row r="174">
          <cell r="C174" t="str">
            <v>16.8</v>
          </cell>
        </row>
        <row r="175">
          <cell r="C175" t="str">
            <v>16.9</v>
          </cell>
        </row>
        <row r="176">
          <cell r="C176" t="str">
            <v>16.10</v>
          </cell>
        </row>
      </sheetData>
      <sheetData sheetId="5">
        <row r="5">
          <cell r="C5" t="str">
            <v>1.1</v>
          </cell>
        </row>
        <row r="6">
          <cell r="C6" t="str">
            <v>1.2</v>
          </cell>
        </row>
        <row r="7">
          <cell r="C7" t="str">
            <v>1.3</v>
          </cell>
        </row>
        <row r="8">
          <cell r="C8" t="str">
            <v>1.4</v>
          </cell>
        </row>
        <row r="9">
          <cell r="C9" t="str">
            <v>1.5</v>
          </cell>
        </row>
        <row r="10">
          <cell r="C10" t="str">
            <v>2.1</v>
          </cell>
          <cell r="D10" t="str">
            <v>Reduce emissions intensity</v>
          </cell>
          <cell r="F10">
            <v>-1</v>
          </cell>
        </row>
        <row r="11">
          <cell r="C11" t="str">
            <v>2.2</v>
          </cell>
        </row>
        <row r="12">
          <cell r="C12" t="str">
            <v>2.3</v>
          </cell>
          <cell r="D12" t="str">
            <v>Reduce emissions intensity</v>
          </cell>
          <cell r="F12">
            <v>1</v>
          </cell>
        </row>
        <row r="13">
          <cell r="C13" t="str">
            <v>2.4</v>
          </cell>
        </row>
        <row r="14">
          <cell r="C14" t="str">
            <v>2.5</v>
          </cell>
        </row>
        <row r="15">
          <cell r="C15" t="str">
            <v>3.1</v>
          </cell>
        </row>
        <row r="16">
          <cell r="C16" t="str">
            <v>3.2</v>
          </cell>
        </row>
        <row r="17">
          <cell r="C17" t="str">
            <v>3.3</v>
          </cell>
        </row>
        <row r="18">
          <cell r="C18" t="str">
            <v>3.4</v>
          </cell>
          <cell r="D18" t="str">
            <v>Changing activity</v>
          </cell>
          <cell r="F18">
            <v>1</v>
          </cell>
        </row>
        <row r="19">
          <cell r="C19" t="str">
            <v>3.4</v>
          </cell>
          <cell r="D19" t="str">
            <v>Changing activity</v>
          </cell>
          <cell r="F19">
            <v>1</v>
          </cell>
        </row>
        <row r="20">
          <cell r="C20" t="str">
            <v>3.4</v>
          </cell>
          <cell r="D20" t="str">
            <v>Increase energy efficiency</v>
          </cell>
          <cell r="F20">
            <v>1</v>
          </cell>
        </row>
        <row r="21">
          <cell r="C21" t="str">
            <v>3.4</v>
          </cell>
          <cell r="D21" t="str">
            <v>Reduce emissions intensity</v>
          </cell>
          <cell r="F21">
            <v>1</v>
          </cell>
        </row>
        <row r="22">
          <cell r="C22" t="str">
            <v>3.4</v>
          </cell>
          <cell r="D22" t="str">
            <v>Reduce emissions intensity</v>
          </cell>
          <cell r="F22">
            <v>-1</v>
          </cell>
        </row>
        <row r="23">
          <cell r="C23" t="str">
            <v>3.5</v>
          </cell>
        </row>
        <row r="24">
          <cell r="C24" t="str">
            <v>3.6</v>
          </cell>
          <cell r="D24" t="str">
            <v>Changing activity</v>
          </cell>
          <cell r="F24">
            <v>1</v>
          </cell>
        </row>
        <row r="25">
          <cell r="C25" t="str">
            <v>3.6</v>
          </cell>
          <cell r="D25" t="str">
            <v>Changing activity</v>
          </cell>
          <cell r="F25">
            <v>1</v>
          </cell>
        </row>
        <row r="26">
          <cell r="C26" t="str">
            <v>3.6</v>
          </cell>
          <cell r="D26" t="str">
            <v>Reduce emissions intensity</v>
          </cell>
          <cell r="F26">
            <v>-1</v>
          </cell>
        </row>
        <row r="27">
          <cell r="C27" t="str">
            <v>3.7</v>
          </cell>
        </row>
        <row r="28">
          <cell r="C28" t="str">
            <v>3.8</v>
          </cell>
        </row>
        <row r="29">
          <cell r="C29" t="str">
            <v>3.9</v>
          </cell>
          <cell r="D29" t="str">
            <v>Changing activity</v>
          </cell>
          <cell r="F29">
            <v>1</v>
          </cell>
        </row>
        <row r="30">
          <cell r="C30" t="str">
            <v>3.9</v>
          </cell>
          <cell r="D30" t="str">
            <v>Changing activity</v>
          </cell>
          <cell r="F30">
            <v>1</v>
          </cell>
        </row>
        <row r="31">
          <cell r="C31" t="str">
            <v>3.9</v>
          </cell>
          <cell r="D31" t="str">
            <v>Increase energy efficiency</v>
          </cell>
          <cell r="F31">
            <v>1</v>
          </cell>
        </row>
        <row r="32">
          <cell r="C32" t="str">
            <v>3.9</v>
          </cell>
          <cell r="D32" t="str">
            <v>Reduce emissions intensity</v>
          </cell>
          <cell r="F32">
            <v>1</v>
          </cell>
        </row>
        <row r="33">
          <cell r="C33" t="str">
            <v>3.9</v>
          </cell>
          <cell r="D33" t="str">
            <v>Reduce emissions intensity</v>
          </cell>
          <cell r="F33">
            <v>-1</v>
          </cell>
        </row>
        <row r="34">
          <cell r="C34" t="str">
            <v>4.1</v>
          </cell>
        </row>
        <row r="35">
          <cell r="C35" t="str">
            <v>4.2</v>
          </cell>
        </row>
        <row r="36">
          <cell r="C36" t="str">
            <v>4.3</v>
          </cell>
        </row>
        <row r="37">
          <cell r="C37" t="str">
            <v>4.4</v>
          </cell>
        </row>
        <row r="38">
          <cell r="C38" t="str">
            <v>4.5</v>
          </cell>
        </row>
        <row r="39">
          <cell r="C39" t="str">
            <v>4.6</v>
          </cell>
        </row>
        <row r="40">
          <cell r="C40" t="str">
            <v>4.7</v>
          </cell>
        </row>
        <row r="41">
          <cell r="C41" t="str">
            <v>5.1</v>
          </cell>
        </row>
        <row r="42">
          <cell r="C42" t="str">
            <v>5.2</v>
          </cell>
        </row>
        <row r="43">
          <cell r="C43" t="str">
            <v>5.3</v>
          </cell>
        </row>
        <row r="44">
          <cell r="C44" t="str">
            <v>5.4</v>
          </cell>
        </row>
        <row r="45">
          <cell r="C45" t="str">
            <v>5.5</v>
          </cell>
        </row>
        <row r="46">
          <cell r="C46" t="str">
            <v>5.6</v>
          </cell>
        </row>
        <row r="47">
          <cell r="C47" t="str">
            <v>6.1</v>
          </cell>
        </row>
        <row r="48">
          <cell r="C48" t="str">
            <v>6.2</v>
          </cell>
        </row>
        <row r="49">
          <cell r="C49" t="str">
            <v>6.3</v>
          </cell>
          <cell r="D49" t="str">
            <v>Changing activity</v>
          </cell>
          <cell r="F49">
            <v>1</v>
          </cell>
        </row>
        <row r="50">
          <cell r="C50" t="str">
            <v>6.4</v>
          </cell>
          <cell r="D50" t="str">
            <v>Changing activity</v>
          </cell>
          <cell r="F50">
            <v>1</v>
          </cell>
        </row>
        <row r="51">
          <cell r="C51" t="str">
            <v>6.4</v>
          </cell>
          <cell r="D51" t="str">
            <v>Changing activity</v>
          </cell>
          <cell r="F51">
            <v>1</v>
          </cell>
        </row>
        <row r="52">
          <cell r="C52" t="str">
            <v>6.4</v>
          </cell>
          <cell r="D52" t="str">
            <v>Increase energy efficiency</v>
          </cell>
          <cell r="F52">
            <v>1</v>
          </cell>
        </row>
        <row r="53">
          <cell r="C53" t="str">
            <v>6.4</v>
          </cell>
          <cell r="D53" t="str">
            <v>Reduce emissions intensity</v>
          </cell>
          <cell r="F53">
            <v>1</v>
          </cell>
        </row>
        <row r="54">
          <cell r="C54" t="str">
            <v>6.4</v>
          </cell>
          <cell r="D54" t="str">
            <v>Reduce emissions intensity</v>
          </cell>
          <cell r="F54">
            <v>-1</v>
          </cell>
        </row>
        <row r="55">
          <cell r="C55" t="str">
            <v>6.5</v>
          </cell>
        </row>
        <row r="56">
          <cell r="C56" t="str">
            <v>6.6</v>
          </cell>
          <cell r="D56" t="str">
            <v>Changing activity</v>
          </cell>
          <cell r="F56">
            <v>1</v>
          </cell>
        </row>
        <row r="57">
          <cell r="C57" t="str">
            <v>6.6</v>
          </cell>
          <cell r="D57" t="str">
            <v>Changing activity</v>
          </cell>
          <cell r="F57">
            <v>1</v>
          </cell>
        </row>
        <row r="58">
          <cell r="C58" t="str">
            <v>6.6</v>
          </cell>
          <cell r="D58" t="str">
            <v>Reduce emissions intensity</v>
          </cell>
          <cell r="F58">
            <v>-1</v>
          </cell>
        </row>
        <row r="59">
          <cell r="C59" t="str">
            <v>6.6</v>
          </cell>
          <cell r="D59" t="str">
            <v>Reduce emissions intensity</v>
          </cell>
          <cell r="F59">
            <v>1</v>
          </cell>
        </row>
        <row r="60">
          <cell r="C60" t="str">
            <v>6.6</v>
          </cell>
          <cell r="D60" t="str">
            <v>Increase energy efficiency</v>
          </cell>
          <cell r="F60">
            <v>1</v>
          </cell>
        </row>
        <row r="61">
          <cell r="C61" t="str">
            <v>7.1</v>
          </cell>
          <cell r="D61" t="str">
            <v>Reduce emissions intensity</v>
          </cell>
          <cell r="F61">
            <v>-1</v>
          </cell>
        </row>
        <row r="62">
          <cell r="C62" t="str">
            <v>7.1</v>
          </cell>
          <cell r="D62" t="str">
            <v>Reduce emissions intensity</v>
          </cell>
          <cell r="F62">
            <v>1</v>
          </cell>
        </row>
        <row r="63">
          <cell r="C63" t="str">
            <v>7.2</v>
          </cell>
          <cell r="D63" t="str">
            <v>Reduce emissions intensity</v>
          </cell>
          <cell r="F63">
            <v>1</v>
          </cell>
        </row>
        <row r="64">
          <cell r="C64" t="str">
            <v>7.3</v>
          </cell>
          <cell r="D64" t="str">
            <v>Increase energy efficiency</v>
          </cell>
          <cell r="F64">
            <v>1</v>
          </cell>
        </row>
        <row r="65">
          <cell r="C65" t="str">
            <v>8.1</v>
          </cell>
          <cell r="D65" t="str">
            <v>Changing activity</v>
          </cell>
          <cell r="F65">
            <v>1</v>
          </cell>
        </row>
        <row r="66">
          <cell r="C66" t="str">
            <v>8.2</v>
          </cell>
          <cell r="D66" t="str">
            <v>Changing activity</v>
          </cell>
          <cell r="F66">
            <v>1</v>
          </cell>
        </row>
        <row r="67">
          <cell r="C67" t="str">
            <v>8.2</v>
          </cell>
          <cell r="D67" t="str">
            <v>Changing activity</v>
          </cell>
          <cell r="F67">
            <v>1</v>
          </cell>
        </row>
        <row r="68">
          <cell r="C68" t="str">
            <v>8.2</v>
          </cell>
          <cell r="D68" t="str">
            <v>Increase energy efficiency</v>
          </cell>
          <cell r="F68">
            <v>1</v>
          </cell>
        </row>
        <row r="69">
          <cell r="C69" t="str">
            <v>8.2</v>
          </cell>
          <cell r="D69" t="str">
            <v>Reduce emissions intensity</v>
          </cell>
          <cell r="F69">
            <v>1</v>
          </cell>
        </row>
        <row r="70">
          <cell r="C70" t="str">
            <v>8.3</v>
          </cell>
          <cell r="D70" t="str">
            <v>Changing activity</v>
          </cell>
          <cell r="F70">
            <v>1</v>
          </cell>
        </row>
        <row r="71">
          <cell r="C71" t="str">
            <v>8.4</v>
          </cell>
          <cell r="D71" t="str">
            <v>Changing activity</v>
          </cell>
          <cell r="F71">
            <v>1</v>
          </cell>
        </row>
        <row r="72">
          <cell r="C72" t="str">
            <v>8.4</v>
          </cell>
          <cell r="D72" t="str">
            <v>Changing activity</v>
          </cell>
          <cell r="F72">
            <v>1</v>
          </cell>
        </row>
        <row r="73">
          <cell r="C73" t="str">
            <v>8.4</v>
          </cell>
          <cell r="D73" t="str">
            <v>Increase energy efficiency</v>
          </cell>
          <cell r="F73">
            <v>1</v>
          </cell>
        </row>
        <row r="74">
          <cell r="C74" t="str">
            <v>8.4</v>
          </cell>
          <cell r="D74" t="str">
            <v>Reduce emissions intensity</v>
          </cell>
          <cell r="F74">
            <v>1</v>
          </cell>
        </row>
        <row r="75">
          <cell r="C75" t="str">
            <v>8.4</v>
          </cell>
          <cell r="D75" t="str">
            <v>Reduce emissions intensity</v>
          </cell>
          <cell r="F75">
            <v>-1</v>
          </cell>
        </row>
        <row r="76">
          <cell r="C76" t="str">
            <v>8.5</v>
          </cell>
          <cell r="D76" t="str">
            <v>Changing activity</v>
          </cell>
          <cell r="F76">
            <v>1</v>
          </cell>
        </row>
        <row r="77">
          <cell r="C77" t="str">
            <v>8.5</v>
          </cell>
          <cell r="D77" t="str">
            <v>Changing activity</v>
          </cell>
          <cell r="F77">
            <v>-1</v>
          </cell>
        </row>
        <row r="78">
          <cell r="C78" t="str">
            <v>8.6</v>
          </cell>
        </row>
        <row r="79">
          <cell r="C79" t="str">
            <v>8.7</v>
          </cell>
        </row>
        <row r="80">
          <cell r="C80" t="str">
            <v>8.8</v>
          </cell>
          <cell r="D80" t="str">
            <v>Changing activity</v>
          </cell>
          <cell r="F80">
            <v>1</v>
          </cell>
        </row>
        <row r="81">
          <cell r="C81" t="str">
            <v>8.8</v>
          </cell>
          <cell r="D81" t="str">
            <v>Changing activity</v>
          </cell>
          <cell r="F81">
            <v>1</v>
          </cell>
        </row>
        <row r="82">
          <cell r="C82" t="str">
            <v>8.8</v>
          </cell>
          <cell r="D82" t="str">
            <v>Increase energy efficiency</v>
          </cell>
          <cell r="F82">
            <v>1</v>
          </cell>
        </row>
        <row r="83">
          <cell r="C83" t="str">
            <v>8.8</v>
          </cell>
          <cell r="D83" t="str">
            <v>Reduce emissions intensity</v>
          </cell>
          <cell r="F83">
            <v>1</v>
          </cell>
        </row>
        <row r="84">
          <cell r="C84" t="str">
            <v>8.9</v>
          </cell>
        </row>
        <row r="85">
          <cell r="C85" t="str">
            <v>8.10</v>
          </cell>
        </row>
        <row r="86">
          <cell r="C86" t="str">
            <v>9.1</v>
          </cell>
          <cell r="D86" t="str">
            <v>Changing activity</v>
          </cell>
          <cell r="F86">
            <v>1</v>
          </cell>
        </row>
        <row r="87">
          <cell r="C87" t="str">
            <v>9.1</v>
          </cell>
          <cell r="D87" t="str">
            <v>Reduce emissions intensity</v>
          </cell>
          <cell r="F87">
            <v>1</v>
          </cell>
        </row>
        <row r="88">
          <cell r="C88" t="str">
            <v>9.2</v>
          </cell>
          <cell r="D88" t="str">
            <v>Changing activity</v>
          </cell>
          <cell r="F88">
            <v>1</v>
          </cell>
        </row>
        <row r="89">
          <cell r="C89" t="str">
            <v>9.2</v>
          </cell>
          <cell r="D89" t="str">
            <v>Increase energy efficiency</v>
          </cell>
          <cell r="F89">
            <v>1</v>
          </cell>
        </row>
        <row r="90">
          <cell r="C90" t="str">
            <v>9.2</v>
          </cell>
          <cell r="D90" t="str">
            <v>Reduce emissions intensity</v>
          </cell>
          <cell r="F90">
            <v>1</v>
          </cell>
        </row>
        <row r="91">
          <cell r="C91" t="str">
            <v>9.3</v>
          </cell>
        </row>
        <row r="92">
          <cell r="C92" t="str">
            <v>9.4</v>
          </cell>
          <cell r="D92" t="str">
            <v>Changing activity</v>
          </cell>
          <cell r="F92">
            <v>1</v>
          </cell>
        </row>
        <row r="93">
          <cell r="C93" t="str">
            <v>9.4</v>
          </cell>
          <cell r="D93" t="str">
            <v>Increase energy efficiency</v>
          </cell>
          <cell r="F93">
            <v>1</v>
          </cell>
        </row>
        <row r="94">
          <cell r="C94" t="str">
            <v>9.4</v>
          </cell>
          <cell r="D94" t="str">
            <v>Reduce emissions intensity</v>
          </cell>
          <cell r="F94">
            <v>1</v>
          </cell>
        </row>
        <row r="95">
          <cell r="C95" t="str">
            <v>9.5</v>
          </cell>
          <cell r="D95" t="str">
            <v>Changing activity</v>
          </cell>
          <cell r="F95">
            <v>1</v>
          </cell>
        </row>
        <row r="96">
          <cell r="C96" t="str">
            <v>9.5</v>
          </cell>
          <cell r="D96" t="str">
            <v>Increase energy efficiency</v>
          </cell>
          <cell r="F96">
            <v>1</v>
          </cell>
        </row>
        <row r="97">
          <cell r="C97" t="str">
            <v>9.5</v>
          </cell>
          <cell r="D97" t="str">
            <v>Reduce emissions intensity</v>
          </cell>
          <cell r="F97">
            <v>1</v>
          </cell>
        </row>
        <row r="98">
          <cell r="C98" t="str">
            <v>10.1</v>
          </cell>
          <cell r="D98" t="str">
            <v>Changing activity</v>
          </cell>
          <cell r="F98">
            <v>1</v>
          </cell>
        </row>
        <row r="99">
          <cell r="C99" t="str">
            <v>10.2</v>
          </cell>
        </row>
        <row r="100">
          <cell r="C100" t="str">
            <v>10.3</v>
          </cell>
        </row>
        <row r="101">
          <cell r="C101" t="str">
            <v>10.4</v>
          </cell>
        </row>
        <row r="102">
          <cell r="C102" t="str">
            <v>10.5</v>
          </cell>
        </row>
        <row r="103">
          <cell r="C103" t="str">
            <v>10.6</v>
          </cell>
        </row>
        <row r="104">
          <cell r="C104" t="str">
            <v>10.7</v>
          </cell>
        </row>
        <row r="105">
          <cell r="C105" t="str">
            <v>11.1</v>
          </cell>
        </row>
        <row r="106">
          <cell r="C106" t="str">
            <v>11.2</v>
          </cell>
          <cell r="D106" t="str">
            <v>Changing activity</v>
          </cell>
          <cell r="F106">
            <v>1</v>
          </cell>
        </row>
        <row r="107">
          <cell r="C107" t="str">
            <v>11.2</v>
          </cell>
          <cell r="D107" t="str">
            <v>Changing activity</v>
          </cell>
          <cell r="F107">
            <v>1</v>
          </cell>
        </row>
        <row r="108">
          <cell r="C108" t="str">
            <v>11.2</v>
          </cell>
          <cell r="D108" t="str">
            <v>Increase energy efficiency</v>
          </cell>
          <cell r="F108">
            <v>1</v>
          </cell>
        </row>
        <row r="109">
          <cell r="C109" t="str">
            <v>11.2</v>
          </cell>
          <cell r="D109" t="str">
            <v>Reduce emissions intensity</v>
          </cell>
          <cell r="F109">
            <v>-1</v>
          </cell>
        </row>
        <row r="110">
          <cell r="C110" t="str">
            <v>11.2</v>
          </cell>
          <cell r="D110" t="str">
            <v>Reduce emissions intensity</v>
          </cell>
          <cell r="F110">
            <v>1</v>
          </cell>
        </row>
        <row r="111">
          <cell r="C111" t="str">
            <v>11.3</v>
          </cell>
          <cell r="D111" t="str">
            <v>Changing activity</v>
          </cell>
          <cell r="F111">
            <v>1</v>
          </cell>
        </row>
        <row r="112">
          <cell r="C112" t="str">
            <v>11.3</v>
          </cell>
          <cell r="D112" t="str">
            <v>Changing activity</v>
          </cell>
          <cell r="F112">
            <v>1</v>
          </cell>
        </row>
        <row r="113">
          <cell r="C113" t="str">
            <v>11.4</v>
          </cell>
          <cell r="D113" t="str">
            <v>Changing activity</v>
          </cell>
          <cell r="F113">
            <v>1</v>
          </cell>
        </row>
        <row r="114">
          <cell r="C114" t="str">
            <v>11.4</v>
          </cell>
          <cell r="D114" t="str">
            <v>Changing activity</v>
          </cell>
          <cell r="F114">
            <v>1</v>
          </cell>
        </row>
        <row r="115">
          <cell r="C115" t="str">
            <v>11.4</v>
          </cell>
          <cell r="D115" t="str">
            <v>Increase energy efficiency</v>
          </cell>
          <cell r="F115">
            <v>1</v>
          </cell>
        </row>
        <row r="116">
          <cell r="C116" t="str">
            <v>11.4</v>
          </cell>
          <cell r="D116" t="str">
            <v>Reduce emissions intensity</v>
          </cell>
          <cell r="F116">
            <v>1</v>
          </cell>
        </row>
        <row r="117">
          <cell r="C117" t="str">
            <v>11.4</v>
          </cell>
          <cell r="D117" t="str">
            <v>Reduce emissions intensity</v>
          </cell>
          <cell r="F117">
            <v>-1</v>
          </cell>
        </row>
        <row r="118">
          <cell r="C118" t="str">
            <v>11.5</v>
          </cell>
        </row>
        <row r="119">
          <cell r="C119" t="str">
            <v>11.6</v>
          </cell>
          <cell r="D119" t="str">
            <v>Changing activity</v>
          </cell>
          <cell r="F119">
            <v>1</v>
          </cell>
        </row>
        <row r="120">
          <cell r="C120" t="str">
            <v>11.6</v>
          </cell>
          <cell r="D120" t="str">
            <v>Changing activity</v>
          </cell>
          <cell r="F120">
            <v>1</v>
          </cell>
        </row>
        <row r="121">
          <cell r="C121" t="str">
            <v>11.6</v>
          </cell>
          <cell r="D121" t="str">
            <v>Increase energy efficiency</v>
          </cell>
          <cell r="F121">
            <v>1</v>
          </cell>
        </row>
        <row r="122">
          <cell r="C122" t="str">
            <v>11.6</v>
          </cell>
          <cell r="D122" t="str">
            <v>Reduce emissions intensity</v>
          </cell>
          <cell r="F122">
            <v>1</v>
          </cell>
        </row>
        <row r="123">
          <cell r="C123" t="str">
            <v>11.6</v>
          </cell>
          <cell r="D123" t="str">
            <v>Reduce emissions intensity</v>
          </cell>
          <cell r="F123">
            <v>-1</v>
          </cell>
        </row>
        <row r="124">
          <cell r="C124" t="str">
            <v>11.6</v>
          </cell>
          <cell r="D124" t="str">
            <v>Reduce emissions intensity</v>
          </cell>
          <cell r="F124">
            <v>-1</v>
          </cell>
        </row>
        <row r="125">
          <cell r="C125" t="str">
            <v>11.7</v>
          </cell>
        </row>
        <row r="126">
          <cell r="C126" t="str">
            <v>12.1</v>
          </cell>
        </row>
        <row r="127">
          <cell r="C127" t="str">
            <v>12.2</v>
          </cell>
          <cell r="D127" t="str">
            <v>Changing activity</v>
          </cell>
          <cell r="F127">
            <v>1</v>
          </cell>
        </row>
        <row r="128">
          <cell r="C128" t="str">
            <v>12.2</v>
          </cell>
          <cell r="D128" t="str">
            <v>Changing activity</v>
          </cell>
          <cell r="F128">
            <v>1</v>
          </cell>
        </row>
        <row r="129">
          <cell r="C129" t="str">
            <v>12.2</v>
          </cell>
          <cell r="D129" t="str">
            <v>Reduce emissions intensity</v>
          </cell>
          <cell r="F129">
            <v>1</v>
          </cell>
        </row>
        <row r="130">
          <cell r="C130" t="str">
            <v>12.2</v>
          </cell>
          <cell r="D130" t="str">
            <v>Increase energy efficiency</v>
          </cell>
          <cell r="F130">
            <v>1</v>
          </cell>
        </row>
        <row r="131">
          <cell r="C131" t="str">
            <v>12.3</v>
          </cell>
        </row>
        <row r="132">
          <cell r="C132" t="str">
            <v>12.4</v>
          </cell>
          <cell r="D132" t="str">
            <v>Changing activity</v>
          </cell>
          <cell r="F132">
            <v>1</v>
          </cell>
        </row>
        <row r="133">
          <cell r="C133" t="str">
            <v>12.4</v>
          </cell>
          <cell r="D133" t="str">
            <v>Changing activity</v>
          </cell>
          <cell r="F133">
            <v>1</v>
          </cell>
        </row>
        <row r="134">
          <cell r="C134" t="str">
            <v>12.4</v>
          </cell>
          <cell r="D134" t="str">
            <v>Increase energy efficiency</v>
          </cell>
          <cell r="F134">
            <v>1</v>
          </cell>
        </row>
        <row r="135">
          <cell r="C135" t="str">
            <v>12.4</v>
          </cell>
          <cell r="D135" t="str">
            <v>Reduce emissions intensity</v>
          </cell>
          <cell r="F135">
            <v>-1</v>
          </cell>
        </row>
        <row r="136">
          <cell r="C136" t="str">
            <v>12.4</v>
          </cell>
          <cell r="D136" t="str">
            <v>Reduce emissions intensity</v>
          </cell>
          <cell r="F136">
            <v>1</v>
          </cell>
        </row>
        <row r="137">
          <cell r="C137" t="str">
            <v>12.5</v>
          </cell>
        </row>
        <row r="138">
          <cell r="C138" t="str">
            <v>12.6</v>
          </cell>
          <cell r="D138" t="str">
            <v>Changing activity</v>
          </cell>
          <cell r="F138">
            <v>1</v>
          </cell>
        </row>
        <row r="139">
          <cell r="C139">
            <v>12.6</v>
          </cell>
          <cell r="D139" t="str">
            <v>Reduce emissions intensity</v>
          </cell>
          <cell r="F139">
            <v>1</v>
          </cell>
        </row>
        <row r="140">
          <cell r="C140" t="str">
            <v>12.7</v>
          </cell>
        </row>
        <row r="141">
          <cell r="C141" t="str">
            <v>12.8</v>
          </cell>
        </row>
        <row r="142">
          <cell r="C142" t="str">
            <v>13.1</v>
          </cell>
        </row>
        <row r="143">
          <cell r="C143" t="str">
            <v>13.2</v>
          </cell>
        </row>
        <row r="144">
          <cell r="C144" t="str">
            <v>13.3</v>
          </cell>
        </row>
        <row r="145">
          <cell r="C145" t="str">
            <v>14.1</v>
          </cell>
          <cell r="D145" t="str">
            <v>Changing activity</v>
          </cell>
          <cell r="F145">
            <v>1</v>
          </cell>
        </row>
        <row r="146">
          <cell r="C146" t="str">
            <v>14.1</v>
          </cell>
          <cell r="D146" t="str">
            <v>Changing activity</v>
          </cell>
          <cell r="F146">
            <v>1</v>
          </cell>
        </row>
        <row r="147">
          <cell r="C147">
            <v>14.1</v>
          </cell>
          <cell r="D147" t="str">
            <v>Reduce emissions intensity</v>
          </cell>
          <cell r="F147">
            <v>1</v>
          </cell>
        </row>
        <row r="148">
          <cell r="C148">
            <v>14.1</v>
          </cell>
          <cell r="D148" t="str">
            <v>Changing activity</v>
          </cell>
          <cell r="F148">
            <v>1</v>
          </cell>
        </row>
        <row r="149">
          <cell r="C149">
            <v>14.2</v>
          </cell>
        </row>
        <row r="150">
          <cell r="C150" t="str">
            <v>14.3</v>
          </cell>
        </row>
        <row r="151">
          <cell r="C151" t="str">
            <v>14.4</v>
          </cell>
        </row>
        <row r="152">
          <cell r="C152" t="str">
            <v>14.5</v>
          </cell>
        </row>
        <row r="153">
          <cell r="C153" t="str">
            <v>14.6</v>
          </cell>
        </row>
        <row r="154">
          <cell r="C154" t="str">
            <v>14.7</v>
          </cell>
        </row>
        <row r="155">
          <cell r="C155" t="str">
            <v>15.1</v>
          </cell>
          <cell r="D155" t="str">
            <v>Changing activity</v>
          </cell>
          <cell r="F155">
            <v>1</v>
          </cell>
        </row>
        <row r="156">
          <cell r="C156" t="str">
            <v>15.1</v>
          </cell>
          <cell r="D156" t="str">
            <v>Changing activity</v>
          </cell>
          <cell r="F156">
            <v>1</v>
          </cell>
        </row>
        <row r="157">
          <cell r="C157" t="str">
            <v>15.1</v>
          </cell>
          <cell r="D157" t="str">
            <v>Reduce emissions intensity</v>
          </cell>
          <cell r="F157">
            <v>1</v>
          </cell>
        </row>
        <row r="158">
          <cell r="C158" t="str">
            <v>15.1</v>
          </cell>
          <cell r="D158" t="str">
            <v>Reduce emissions intensity</v>
          </cell>
          <cell r="F158">
            <v>-1</v>
          </cell>
        </row>
        <row r="159">
          <cell r="C159" t="str">
            <v>15.1</v>
          </cell>
          <cell r="D159" t="str">
            <v>Increase energy efficiency</v>
          </cell>
          <cell r="F159">
            <v>1</v>
          </cell>
        </row>
        <row r="160">
          <cell r="C160" t="str">
            <v>15.2</v>
          </cell>
        </row>
        <row r="161">
          <cell r="C161" t="str">
            <v>15.3</v>
          </cell>
        </row>
        <row r="162">
          <cell r="C162" t="str">
            <v>15.4</v>
          </cell>
        </row>
        <row r="163">
          <cell r="C163" t="str">
            <v>15.5</v>
          </cell>
          <cell r="D163" t="str">
            <v>Changing activity</v>
          </cell>
          <cell r="F163">
            <v>1</v>
          </cell>
        </row>
        <row r="164">
          <cell r="C164" t="str">
            <v>15.5</v>
          </cell>
          <cell r="D164" t="str">
            <v>Changing activity</v>
          </cell>
          <cell r="F164">
            <v>1</v>
          </cell>
        </row>
        <row r="165">
          <cell r="C165" t="str">
            <v>15.5</v>
          </cell>
          <cell r="D165" t="str">
            <v>Reduce emissions intensity</v>
          </cell>
          <cell r="F165">
            <v>1</v>
          </cell>
        </row>
        <row r="166">
          <cell r="C166" t="str">
            <v>15.5</v>
          </cell>
          <cell r="D166" t="str">
            <v>Reduce emissions intensity</v>
          </cell>
          <cell r="F166">
            <v>-1</v>
          </cell>
        </row>
        <row r="167">
          <cell r="C167" t="str">
            <v>15.5</v>
          </cell>
          <cell r="D167" t="str">
            <v>Increase energy efficiency</v>
          </cell>
          <cell r="F167">
            <v>1</v>
          </cell>
        </row>
        <row r="168">
          <cell r="C168" t="str">
            <v>15.6</v>
          </cell>
        </row>
        <row r="169">
          <cell r="C169" t="str">
            <v>15.7</v>
          </cell>
        </row>
        <row r="170">
          <cell r="C170" t="str">
            <v>15.8</v>
          </cell>
        </row>
        <row r="171">
          <cell r="C171" t="str">
            <v>15.9</v>
          </cell>
        </row>
        <row r="172">
          <cell r="C172" t="str">
            <v>16.1</v>
          </cell>
        </row>
        <row r="173">
          <cell r="C173" t="str">
            <v>16.2</v>
          </cell>
        </row>
        <row r="174">
          <cell r="C174" t="str">
            <v>16.3</v>
          </cell>
        </row>
        <row r="175">
          <cell r="C175" t="str">
            <v>16.4</v>
          </cell>
        </row>
        <row r="176">
          <cell r="C176" t="str">
            <v>16.5</v>
          </cell>
        </row>
        <row r="177">
          <cell r="C177" t="str">
            <v>16.6</v>
          </cell>
        </row>
        <row r="178">
          <cell r="C178" t="str">
            <v>16.7</v>
          </cell>
        </row>
        <row r="179">
          <cell r="C179" t="str">
            <v>16.8</v>
          </cell>
        </row>
        <row r="180">
          <cell r="C180" t="str">
            <v>16.9</v>
          </cell>
        </row>
        <row r="181">
          <cell r="C181" t="str">
            <v>16.10</v>
          </cell>
        </row>
      </sheetData>
      <sheetData sheetId="6">
        <row r="5">
          <cell r="C5" t="str">
            <v>1.1</v>
          </cell>
        </row>
        <row r="6">
          <cell r="C6" t="str">
            <v>1.2</v>
          </cell>
        </row>
        <row r="7">
          <cell r="C7" t="str">
            <v>1.2</v>
          </cell>
          <cell r="D7" t="str">
            <v>Increase energy efficiency</v>
          </cell>
          <cell r="F7">
            <v>1</v>
          </cell>
        </row>
        <row r="8">
          <cell r="C8" t="str">
            <v>1.3</v>
          </cell>
        </row>
        <row r="9">
          <cell r="C9" t="str">
            <v>1.4</v>
          </cell>
          <cell r="D9" t="str">
            <v>Reduce emissions intensity</v>
          </cell>
          <cell r="F9">
            <v>1</v>
          </cell>
        </row>
        <row r="10">
          <cell r="C10" t="str">
            <v>1.5</v>
          </cell>
        </row>
        <row r="11">
          <cell r="C11" t="str">
            <v>2.1</v>
          </cell>
        </row>
        <row r="12">
          <cell r="C12" t="str">
            <v>2.2</v>
          </cell>
        </row>
        <row r="13">
          <cell r="C13" t="str">
            <v>2.3</v>
          </cell>
        </row>
        <row r="14">
          <cell r="C14" t="str">
            <v>2.4</v>
          </cell>
        </row>
        <row r="15">
          <cell r="C15" t="str">
            <v>2.5</v>
          </cell>
        </row>
        <row r="16">
          <cell r="C16" t="str">
            <v>3.1</v>
          </cell>
        </row>
        <row r="17">
          <cell r="C17" t="str">
            <v>3.2</v>
          </cell>
        </row>
        <row r="18">
          <cell r="C18" t="str">
            <v>3.3</v>
          </cell>
        </row>
        <row r="19">
          <cell r="C19" t="str">
            <v>3.4</v>
          </cell>
          <cell r="D19" t="str">
            <v>Changing activity</v>
          </cell>
          <cell r="F19">
            <v>1</v>
          </cell>
        </row>
        <row r="20">
          <cell r="C20" t="str">
            <v>3.4</v>
          </cell>
          <cell r="D20" t="str">
            <v>Increase energy efficiency</v>
          </cell>
          <cell r="F20">
            <v>1</v>
          </cell>
        </row>
        <row r="21">
          <cell r="C21">
            <v>3.4</v>
          </cell>
          <cell r="D21" t="str">
            <v>Increase energy efficiency</v>
          </cell>
          <cell r="F21">
            <v>1</v>
          </cell>
        </row>
        <row r="22">
          <cell r="C22">
            <v>3.4</v>
          </cell>
          <cell r="D22" t="str">
            <v>Reduce emissions intensity</v>
          </cell>
          <cell r="F22">
            <v>-1</v>
          </cell>
        </row>
        <row r="23">
          <cell r="C23" t="str">
            <v>3.5</v>
          </cell>
        </row>
        <row r="24">
          <cell r="C24" t="str">
            <v>3.6</v>
          </cell>
        </row>
        <row r="25">
          <cell r="C25" t="str">
            <v>3.7</v>
          </cell>
        </row>
        <row r="26">
          <cell r="C26" t="str">
            <v>3.8</v>
          </cell>
        </row>
        <row r="27">
          <cell r="C27" t="str">
            <v>3.9</v>
          </cell>
          <cell r="D27" t="str">
            <v>Changing activity</v>
          </cell>
          <cell r="F27">
            <v>1</v>
          </cell>
        </row>
        <row r="28">
          <cell r="C28" t="str">
            <v>3.9</v>
          </cell>
          <cell r="D28" t="str">
            <v>Increase energy efficiency</v>
          </cell>
          <cell r="F28">
            <v>1</v>
          </cell>
        </row>
        <row r="29">
          <cell r="C29">
            <v>3.9</v>
          </cell>
          <cell r="D29" t="str">
            <v>Reduce emissions intensity</v>
          </cell>
          <cell r="F29">
            <v>-1</v>
          </cell>
        </row>
        <row r="30">
          <cell r="C30" t="str">
            <v>4.1</v>
          </cell>
        </row>
        <row r="31">
          <cell r="C31" t="str">
            <v>4.2</v>
          </cell>
        </row>
        <row r="32">
          <cell r="C32" t="str">
            <v>4.3</v>
          </cell>
        </row>
        <row r="33">
          <cell r="C33" t="str">
            <v>4.4</v>
          </cell>
        </row>
        <row r="34">
          <cell r="C34" t="str">
            <v>4.5</v>
          </cell>
        </row>
        <row r="35">
          <cell r="C35" t="str">
            <v>4.6</v>
          </cell>
        </row>
        <row r="36">
          <cell r="C36" t="str">
            <v>4.7</v>
          </cell>
        </row>
        <row r="37">
          <cell r="C37" t="str">
            <v>5.1</v>
          </cell>
        </row>
        <row r="38">
          <cell r="C38" t="str">
            <v>5.2</v>
          </cell>
        </row>
        <row r="39">
          <cell r="C39" t="str">
            <v>5.3</v>
          </cell>
        </row>
        <row r="40">
          <cell r="C40" t="str">
            <v>5.4</v>
          </cell>
        </row>
        <row r="41">
          <cell r="C41" t="str">
            <v>5.5</v>
          </cell>
        </row>
        <row r="42">
          <cell r="C42" t="str">
            <v>5.6</v>
          </cell>
        </row>
        <row r="43">
          <cell r="C43" t="str">
            <v>6.1</v>
          </cell>
        </row>
        <row r="44">
          <cell r="C44" t="str">
            <v>6.2</v>
          </cell>
        </row>
        <row r="45">
          <cell r="C45" t="str">
            <v>6.3</v>
          </cell>
          <cell r="D45" t="str">
            <v>Changing activity</v>
          </cell>
          <cell r="F45">
            <v>1</v>
          </cell>
        </row>
        <row r="46">
          <cell r="C46" t="str">
            <v>6.4</v>
          </cell>
          <cell r="D46" t="str">
            <v>Increase energy efficiency</v>
          </cell>
          <cell r="F46">
            <v>1</v>
          </cell>
        </row>
        <row r="47">
          <cell r="C47">
            <v>6.4</v>
          </cell>
          <cell r="D47" t="str">
            <v>Reduce emissions intensity</v>
          </cell>
          <cell r="F47">
            <v>-1</v>
          </cell>
        </row>
        <row r="48">
          <cell r="C48" t="str">
            <v>6.5</v>
          </cell>
        </row>
        <row r="49">
          <cell r="C49" t="str">
            <v>6.6</v>
          </cell>
          <cell r="D49" t="str">
            <v>Increase energy efficiency</v>
          </cell>
          <cell r="F49">
            <v>1</v>
          </cell>
        </row>
        <row r="50">
          <cell r="C50" t="str">
            <v>6.6</v>
          </cell>
          <cell r="D50" t="str">
            <v>Reduce emissions intensity</v>
          </cell>
          <cell r="F50">
            <v>-1</v>
          </cell>
        </row>
        <row r="51">
          <cell r="C51" t="str">
            <v>7.1</v>
          </cell>
          <cell r="D51" t="str">
            <v>Increase energy efficiency</v>
          </cell>
          <cell r="F51">
            <v>1</v>
          </cell>
        </row>
        <row r="52">
          <cell r="C52">
            <v>7.1</v>
          </cell>
          <cell r="D52" t="str">
            <v>Increase energy efficiency</v>
          </cell>
          <cell r="F52">
            <v>1</v>
          </cell>
        </row>
        <row r="53">
          <cell r="C53">
            <v>7.1</v>
          </cell>
          <cell r="D53" t="str">
            <v>Reduce emissions intensity</v>
          </cell>
          <cell r="F53">
            <v>1</v>
          </cell>
        </row>
        <row r="54">
          <cell r="C54" t="str">
            <v>7.2</v>
          </cell>
          <cell r="D54" t="str">
            <v>Reduce emissions intensity</v>
          </cell>
          <cell r="F54">
            <v>1</v>
          </cell>
        </row>
        <row r="55">
          <cell r="C55" t="str">
            <v>7.3</v>
          </cell>
          <cell r="D55" t="str">
            <v>Increase energy efficiency</v>
          </cell>
          <cell r="F55">
            <v>1</v>
          </cell>
        </row>
        <row r="56">
          <cell r="C56" t="str">
            <v>7.3</v>
          </cell>
          <cell r="D56" t="str">
            <v>Increase energy efficiency</v>
          </cell>
          <cell r="F56">
            <v>1</v>
          </cell>
        </row>
        <row r="57">
          <cell r="C57" t="str">
            <v>8.1</v>
          </cell>
        </row>
        <row r="58">
          <cell r="C58" t="str">
            <v>8.2</v>
          </cell>
          <cell r="D58" t="str">
            <v>Changing activity</v>
          </cell>
          <cell r="F58">
            <v>1</v>
          </cell>
        </row>
        <row r="59">
          <cell r="C59" t="str">
            <v>8.2</v>
          </cell>
          <cell r="D59" t="str">
            <v>Increase energy efficiency</v>
          </cell>
          <cell r="F59">
            <v>1</v>
          </cell>
        </row>
        <row r="60">
          <cell r="C60" t="str">
            <v>8.3</v>
          </cell>
          <cell r="D60" t="str">
            <v>Changing activity</v>
          </cell>
          <cell r="F60">
            <v>1</v>
          </cell>
        </row>
        <row r="61">
          <cell r="C61" t="str">
            <v>8.3</v>
          </cell>
          <cell r="D61" t="str">
            <v>Increase energy efficiency</v>
          </cell>
          <cell r="F61">
            <v>1</v>
          </cell>
        </row>
        <row r="62">
          <cell r="C62">
            <v>8.3000000000000007</v>
          </cell>
          <cell r="D62" t="str">
            <v>Increase energy efficiency</v>
          </cell>
          <cell r="F62">
            <v>1</v>
          </cell>
        </row>
        <row r="63">
          <cell r="C63">
            <v>8.3000000000000007</v>
          </cell>
          <cell r="D63" t="str">
            <v>Reduce emissions intensity</v>
          </cell>
          <cell r="F63">
            <v>1</v>
          </cell>
        </row>
        <row r="64">
          <cell r="C64" t="str">
            <v>8.4</v>
          </cell>
          <cell r="D64" t="str">
            <v>Changing activity</v>
          </cell>
          <cell r="F64">
            <v>1</v>
          </cell>
        </row>
        <row r="65">
          <cell r="C65" t="str">
            <v>8.4</v>
          </cell>
          <cell r="D65" t="str">
            <v>Reduce emissions intensity</v>
          </cell>
          <cell r="F65">
            <v>1</v>
          </cell>
        </row>
        <row r="66">
          <cell r="C66" t="str">
            <v>8.4</v>
          </cell>
          <cell r="D66" t="str">
            <v>Increase energy efficiency</v>
          </cell>
          <cell r="F66">
            <v>1</v>
          </cell>
        </row>
        <row r="67">
          <cell r="C67" t="str">
            <v>8.4</v>
          </cell>
          <cell r="D67" t="str">
            <v>Increase energy efficiency</v>
          </cell>
          <cell r="F67">
            <v>1</v>
          </cell>
        </row>
        <row r="68">
          <cell r="C68" t="str">
            <v>8.5</v>
          </cell>
          <cell r="D68" t="str">
            <v>Increase energy efficiency</v>
          </cell>
          <cell r="F68">
            <v>1</v>
          </cell>
        </row>
        <row r="69">
          <cell r="C69" t="str">
            <v>8.5</v>
          </cell>
          <cell r="D69" t="str">
            <v>Increase energy efficiency</v>
          </cell>
          <cell r="F69">
            <v>1</v>
          </cell>
        </row>
        <row r="70">
          <cell r="C70" t="str">
            <v>8.6</v>
          </cell>
        </row>
        <row r="71">
          <cell r="C71" t="str">
            <v>8.7</v>
          </cell>
        </row>
        <row r="72">
          <cell r="C72" t="str">
            <v>8.8</v>
          </cell>
          <cell r="D72" t="str">
            <v>Changing activity</v>
          </cell>
          <cell r="F72">
            <v>1</v>
          </cell>
        </row>
        <row r="73">
          <cell r="C73" t="str">
            <v>8.8</v>
          </cell>
          <cell r="D73" t="str">
            <v>Increase energy efficiency</v>
          </cell>
          <cell r="F73">
            <v>1</v>
          </cell>
        </row>
        <row r="74">
          <cell r="C74" t="str">
            <v>8.8</v>
          </cell>
          <cell r="D74" t="str">
            <v>Reduce emissions intensity</v>
          </cell>
          <cell r="F74">
            <v>1</v>
          </cell>
        </row>
        <row r="75">
          <cell r="C75" t="str">
            <v>8.8</v>
          </cell>
        </row>
        <row r="76">
          <cell r="C76" t="str">
            <v>8.9</v>
          </cell>
        </row>
        <row r="77">
          <cell r="C77" t="str">
            <v>8.10</v>
          </cell>
        </row>
        <row r="78">
          <cell r="C78" t="str">
            <v>9.1</v>
          </cell>
          <cell r="D78" t="str">
            <v>Changing activity</v>
          </cell>
          <cell r="F78">
            <v>1</v>
          </cell>
        </row>
        <row r="79">
          <cell r="C79" t="str">
            <v>9.1</v>
          </cell>
          <cell r="D79" t="str">
            <v>Reduce emissions intensity</v>
          </cell>
          <cell r="F79">
            <v>1</v>
          </cell>
        </row>
        <row r="80">
          <cell r="C80" t="str">
            <v>9.1</v>
          </cell>
          <cell r="D80" t="str">
            <v>Increase energy efficiency</v>
          </cell>
          <cell r="F80">
            <v>1</v>
          </cell>
        </row>
        <row r="81">
          <cell r="C81" t="str">
            <v>9.2</v>
          </cell>
          <cell r="D81" t="str">
            <v>Changing activity</v>
          </cell>
          <cell r="F81">
            <v>1</v>
          </cell>
        </row>
        <row r="82">
          <cell r="C82" t="str">
            <v>9.2</v>
          </cell>
          <cell r="D82" t="str">
            <v>Increase energy efficiency</v>
          </cell>
          <cell r="F82">
            <v>1</v>
          </cell>
        </row>
        <row r="83">
          <cell r="C83" t="str">
            <v>9.2</v>
          </cell>
          <cell r="D83" t="str">
            <v>Increase energy efficiency</v>
          </cell>
          <cell r="F83">
            <v>1</v>
          </cell>
        </row>
        <row r="84">
          <cell r="C84" t="str">
            <v>9.2</v>
          </cell>
          <cell r="D84" t="str">
            <v>Reduce emissions intensity</v>
          </cell>
          <cell r="F84">
            <v>1</v>
          </cell>
        </row>
        <row r="85">
          <cell r="C85" t="str">
            <v>9.3</v>
          </cell>
        </row>
        <row r="86">
          <cell r="C86" t="str">
            <v>9.4</v>
          </cell>
          <cell r="D86" t="str">
            <v>Changing activity</v>
          </cell>
          <cell r="F86">
            <v>1</v>
          </cell>
        </row>
        <row r="87">
          <cell r="C87" t="str">
            <v>9.4</v>
          </cell>
          <cell r="D87" t="str">
            <v>Increase energy efficiency</v>
          </cell>
          <cell r="F87">
            <v>1</v>
          </cell>
        </row>
        <row r="88">
          <cell r="C88" t="str">
            <v>9.4</v>
          </cell>
          <cell r="D88" t="str">
            <v>Reduce emissions intensity</v>
          </cell>
          <cell r="F88">
            <v>1</v>
          </cell>
        </row>
        <row r="89">
          <cell r="C89" t="str">
            <v>9.5</v>
          </cell>
          <cell r="D89" t="str">
            <v>Changing activity</v>
          </cell>
          <cell r="F89">
            <v>1</v>
          </cell>
        </row>
        <row r="90">
          <cell r="C90" t="str">
            <v>9.5</v>
          </cell>
          <cell r="D90" t="str">
            <v>Increase energy efficiency</v>
          </cell>
          <cell r="F90">
            <v>1</v>
          </cell>
        </row>
        <row r="91">
          <cell r="C91" t="str">
            <v>9.5</v>
          </cell>
          <cell r="D91" t="str">
            <v>Increase energy efficiency</v>
          </cell>
          <cell r="F91">
            <v>1</v>
          </cell>
        </row>
        <row r="92">
          <cell r="C92" t="str">
            <v>9.5</v>
          </cell>
          <cell r="D92" t="str">
            <v>Reduce emissions intensity</v>
          </cell>
          <cell r="F92">
            <v>1</v>
          </cell>
        </row>
        <row r="93">
          <cell r="C93" t="str">
            <v>10.1</v>
          </cell>
        </row>
        <row r="94">
          <cell r="C94" t="str">
            <v>10.2</v>
          </cell>
        </row>
        <row r="95">
          <cell r="C95" t="str">
            <v>10.3</v>
          </cell>
        </row>
        <row r="96">
          <cell r="C96" t="str">
            <v>10.4</v>
          </cell>
        </row>
        <row r="97">
          <cell r="C97" t="str">
            <v>10.5</v>
          </cell>
        </row>
        <row r="98">
          <cell r="C98" t="str">
            <v>10.6</v>
          </cell>
        </row>
        <row r="99">
          <cell r="C99" t="str">
            <v>10.7</v>
          </cell>
        </row>
        <row r="100">
          <cell r="C100" t="str">
            <v>11.1</v>
          </cell>
          <cell r="D100" t="str">
            <v>Increase energy efficiency</v>
          </cell>
          <cell r="F100">
            <v>-1</v>
          </cell>
        </row>
        <row r="101">
          <cell r="C101" t="str">
            <v>11.1</v>
          </cell>
          <cell r="D101" t="str">
            <v>Increase energy efficiency</v>
          </cell>
          <cell r="F101">
            <v>1</v>
          </cell>
        </row>
        <row r="102">
          <cell r="C102" t="str">
            <v>11.1</v>
          </cell>
          <cell r="D102" t="str">
            <v>Increase energy efficiency</v>
          </cell>
          <cell r="F102">
            <v>1</v>
          </cell>
        </row>
        <row r="103">
          <cell r="C103">
            <v>11.1</v>
          </cell>
          <cell r="D103" t="str">
            <v>Reduce emissions intensity</v>
          </cell>
          <cell r="F103">
            <v>1</v>
          </cell>
        </row>
        <row r="104">
          <cell r="C104">
            <v>11.1</v>
          </cell>
          <cell r="D104" t="str">
            <v>Reduce emissions intensity</v>
          </cell>
          <cell r="F104">
            <v>-1</v>
          </cell>
        </row>
        <row r="105">
          <cell r="C105" t="str">
            <v>11.2</v>
          </cell>
        </row>
        <row r="106">
          <cell r="C106" t="str">
            <v>11.3</v>
          </cell>
          <cell r="D106" t="str">
            <v>Changing activity</v>
          </cell>
          <cell r="F106">
            <v>1</v>
          </cell>
        </row>
        <row r="107">
          <cell r="C107" t="str">
            <v>11.3</v>
          </cell>
          <cell r="D107" t="str">
            <v>Increase energy efficiency</v>
          </cell>
          <cell r="F107">
            <v>1</v>
          </cell>
        </row>
        <row r="108">
          <cell r="C108" t="str">
            <v>11.3</v>
          </cell>
          <cell r="D108" t="str">
            <v>Reduce emissions intensity</v>
          </cell>
          <cell r="F108">
            <v>1</v>
          </cell>
        </row>
        <row r="109">
          <cell r="C109" t="str">
            <v>11.4</v>
          </cell>
          <cell r="D109" t="str">
            <v>Changing activity</v>
          </cell>
          <cell r="F109">
            <v>1</v>
          </cell>
        </row>
        <row r="110">
          <cell r="C110">
            <v>11.4</v>
          </cell>
          <cell r="D110" t="str">
            <v>Reduce emissions intensity</v>
          </cell>
          <cell r="F110">
            <v>1</v>
          </cell>
        </row>
        <row r="111">
          <cell r="C111" t="str">
            <v>11.4</v>
          </cell>
          <cell r="D111" t="str">
            <v>Reduce emissions intensity</v>
          </cell>
          <cell r="F111">
            <v>-1</v>
          </cell>
        </row>
        <row r="112">
          <cell r="C112" t="str">
            <v>11.4</v>
          </cell>
          <cell r="D112" t="str">
            <v>Increase energy efficiency</v>
          </cell>
          <cell r="F112">
            <v>1</v>
          </cell>
        </row>
        <row r="113">
          <cell r="C113" t="str">
            <v>11.4</v>
          </cell>
          <cell r="D113" t="str">
            <v>Increase energy efficiency</v>
          </cell>
          <cell r="F113">
            <v>1</v>
          </cell>
        </row>
        <row r="114">
          <cell r="C114" t="str">
            <v>11.5</v>
          </cell>
          <cell r="D114" t="str">
            <v>Changing activity</v>
          </cell>
          <cell r="F114">
            <v>1</v>
          </cell>
        </row>
        <row r="115">
          <cell r="C115" t="str">
            <v>11.6</v>
          </cell>
          <cell r="D115" t="str">
            <v>Changing activity</v>
          </cell>
          <cell r="F115">
            <v>1</v>
          </cell>
        </row>
        <row r="116">
          <cell r="C116" t="str">
            <v>11.6</v>
          </cell>
          <cell r="D116" t="str">
            <v>Increase energy efficiency</v>
          </cell>
          <cell r="F116">
            <v>1</v>
          </cell>
        </row>
        <row r="117">
          <cell r="C117">
            <v>11.6</v>
          </cell>
          <cell r="D117" t="str">
            <v>Increase energy efficiency</v>
          </cell>
          <cell r="F117">
            <v>1</v>
          </cell>
        </row>
        <row r="118">
          <cell r="C118">
            <v>11.6</v>
          </cell>
          <cell r="D118" t="str">
            <v>Reduce emissions intensity</v>
          </cell>
          <cell r="F118">
            <v>-1</v>
          </cell>
        </row>
        <row r="119">
          <cell r="C119">
            <v>11.6</v>
          </cell>
          <cell r="D119" t="str">
            <v>Reduce emissions intensity</v>
          </cell>
          <cell r="F119">
            <v>1</v>
          </cell>
        </row>
        <row r="120">
          <cell r="C120" t="str">
            <v>11.7</v>
          </cell>
        </row>
        <row r="121">
          <cell r="C121" t="str">
            <v>12.1</v>
          </cell>
        </row>
        <row r="122">
          <cell r="C122" t="str">
            <v>12.2</v>
          </cell>
          <cell r="D122" t="str">
            <v>Changing activity</v>
          </cell>
          <cell r="F122">
            <v>1</v>
          </cell>
        </row>
        <row r="123">
          <cell r="C123" t="str">
            <v>12.2</v>
          </cell>
          <cell r="D123" t="str">
            <v>Increase energy efficiency</v>
          </cell>
          <cell r="F123">
            <v>1</v>
          </cell>
        </row>
        <row r="124">
          <cell r="C124" t="str">
            <v>12.2</v>
          </cell>
          <cell r="D124" t="str">
            <v>Increase energy efficiency</v>
          </cell>
          <cell r="F124">
            <v>1</v>
          </cell>
        </row>
        <row r="125">
          <cell r="C125" t="str">
            <v>12.2</v>
          </cell>
          <cell r="D125" t="str">
            <v>Reduce emissions intensity</v>
          </cell>
          <cell r="F125">
            <v>1</v>
          </cell>
        </row>
        <row r="126">
          <cell r="C126" t="str">
            <v>12.3</v>
          </cell>
        </row>
        <row r="127">
          <cell r="C127" t="str">
            <v>12.4</v>
          </cell>
          <cell r="D127" t="str">
            <v>Changing activity</v>
          </cell>
          <cell r="F127">
            <v>1</v>
          </cell>
        </row>
        <row r="128">
          <cell r="C128" t="str">
            <v>12.4</v>
          </cell>
          <cell r="D128" t="str">
            <v>Increase energy efficiency</v>
          </cell>
          <cell r="F128">
            <v>1</v>
          </cell>
        </row>
        <row r="129">
          <cell r="C129" t="str">
            <v>12.4</v>
          </cell>
          <cell r="D129" t="str">
            <v>Increase energy efficiency</v>
          </cell>
          <cell r="F129">
            <v>1</v>
          </cell>
        </row>
        <row r="130">
          <cell r="C130" t="str">
            <v>12.4</v>
          </cell>
          <cell r="D130" t="str">
            <v>Reduce emissions intensity</v>
          </cell>
          <cell r="F130">
            <v>1</v>
          </cell>
        </row>
        <row r="131">
          <cell r="C131" t="str">
            <v>12.4</v>
          </cell>
          <cell r="D131" t="str">
            <v>Reduce emissions intensity</v>
          </cell>
          <cell r="F131">
            <v>-1</v>
          </cell>
        </row>
        <row r="132">
          <cell r="C132" t="str">
            <v>12.5</v>
          </cell>
        </row>
        <row r="133">
          <cell r="C133" t="str">
            <v>12.6</v>
          </cell>
          <cell r="D133" t="str">
            <v>Changing activity</v>
          </cell>
          <cell r="F133">
            <v>1</v>
          </cell>
        </row>
        <row r="134">
          <cell r="C134" t="str">
            <v>12.6</v>
          </cell>
          <cell r="D134" t="str">
            <v>Increase energy efficiency</v>
          </cell>
          <cell r="F134">
            <v>1</v>
          </cell>
        </row>
        <row r="135">
          <cell r="C135" t="str">
            <v>12.6</v>
          </cell>
          <cell r="D135" t="str">
            <v>Reduce emissions intensity</v>
          </cell>
          <cell r="F135">
            <v>1</v>
          </cell>
        </row>
        <row r="136">
          <cell r="C136" t="str">
            <v>12.7</v>
          </cell>
        </row>
        <row r="137">
          <cell r="C137" t="str">
            <v>12.8</v>
          </cell>
        </row>
        <row r="138">
          <cell r="C138" t="str">
            <v>13.1</v>
          </cell>
          <cell r="D138" t="str">
            <v>Changing activity</v>
          </cell>
          <cell r="F138">
            <v>1</v>
          </cell>
        </row>
        <row r="139">
          <cell r="C139" t="str">
            <v>13.1</v>
          </cell>
          <cell r="D139" t="str">
            <v>Increase energy efficiency</v>
          </cell>
          <cell r="F139">
            <v>1</v>
          </cell>
        </row>
        <row r="140">
          <cell r="C140" t="str">
            <v>13.2</v>
          </cell>
        </row>
        <row r="141">
          <cell r="C141" t="str">
            <v>13.3</v>
          </cell>
        </row>
        <row r="142">
          <cell r="C142" t="str">
            <v>14.1</v>
          </cell>
          <cell r="D142" t="str">
            <v>Changing activity</v>
          </cell>
          <cell r="F142">
            <v>1</v>
          </cell>
        </row>
        <row r="143">
          <cell r="C143" t="str">
            <v>14.2</v>
          </cell>
        </row>
        <row r="144">
          <cell r="C144" t="str">
            <v>14.3</v>
          </cell>
        </row>
        <row r="145">
          <cell r="C145" t="str">
            <v>14.4</v>
          </cell>
        </row>
        <row r="146">
          <cell r="C146" t="str">
            <v>14.5</v>
          </cell>
        </row>
        <row r="147">
          <cell r="C147" t="str">
            <v>14.6</v>
          </cell>
        </row>
        <row r="148">
          <cell r="C148" t="str">
            <v>14.7</v>
          </cell>
        </row>
        <row r="149">
          <cell r="C149" t="str">
            <v>15.1</v>
          </cell>
          <cell r="D149" t="str">
            <v>Changing activity</v>
          </cell>
          <cell r="F149">
            <v>1</v>
          </cell>
        </row>
        <row r="150">
          <cell r="C150" t="str">
            <v>15.1</v>
          </cell>
          <cell r="D150" t="str">
            <v>Increase energy efficiency</v>
          </cell>
          <cell r="F150">
            <v>1</v>
          </cell>
        </row>
        <row r="151">
          <cell r="C151">
            <v>15.1</v>
          </cell>
          <cell r="D151" t="str">
            <v>Reduce emissions intensity</v>
          </cell>
          <cell r="F151">
            <v>-1</v>
          </cell>
        </row>
        <row r="152">
          <cell r="C152">
            <v>15.1</v>
          </cell>
          <cell r="D152" t="str">
            <v>Reduce emissions intensity</v>
          </cell>
          <cell r="F152">
            <v>1</v>
          </cell>
        </row>
        <row r="153">
          <cell r="C153" t="str">
            <v>15.2</v>
          </cell>
          <cell r="D153" t="str">
            <v>Reduce emissions intensity</v>
          </cell>
          <cell r="F153">
            <v>1</v>
          </cell>
        </row>
        <row r="154">
          <cell r="C154" t="str">
            <v>15.2</v>
          </cell>
          <cell r="D154" t="str">
            <v>Increase energy efficiency</v>
          </cell>
          <cell r="F154">
            <v>1</v>
          </cell>
        </row>
        <row r="155">
          <cell r="C155" t="str">
            <v>15.3</v>
          </cell>
        </row>
        <row r="156">
          <cell r="C156" t="str">
            <v>15.4</v>
          </cell>
        </row>
        <row r="157">
          <cell r="C157" t="str">
            <v>15.5</v>
          </cell>
          <cell r="D157" t="str">
            <v>Changing activity</v>
          </cell>
          <cell r="F157">
            <v>1</v>
          </cell>
        </row>
        <row r="158">
          <cell r="C158" t="str">
            <v>15.5</v>
          </cell>
          <cell r="D158" t="str">
            <v>Increase energy efficiency</v>
          </cell>
          <cell r="F158">
            <v>1</v>
          </cell>
        </row>
        <row r="159">
          <cell r="C159" t="str">
            <v>15.5</v>
          </cell>
          <cell r="D159" t="str">
            <v>Increase energy efficiency</v>
          </cell>
          <cell r="F159">
            <v>1</v>
          </cell>
        </row>
        <row r="160">
          <cell r="C160">
            <v>15.5</v>
          </cell>
          <cell r="D160" t="str">
            <v>Reduce emissions intensity</v>
          </cell>
          <cell r="F160">
            <v>1</v>
          </cell>
        </row>
        <row r="161">
          <cell r="C161">
            <v>15.5</v>
          </cell>
          <cell r="D161" t="str">
            <v>Reduce emissions intensity</v>
          </cell>
          <cell r="F161">
            <v>-1</v>
          </cell>
        </row>
        <row r="162">
          <cell r="C162" t="str">
            <v>15.6</v>
          </cell>
        </row>
        <row r="163">
          <cell r="C163" t="str">
            <v>15.7</v>
          </cell>
        </row>
        <row r="164">
          <cell r="C164" t="str">
            <v>15.8</v>
          </cell>
        </row>
        <row r="165">
          <cell r="C165" t="str">
            <v>15.9</v>
          </cell>
        </row>
        <row r="166">
          <cell r="C166" t="str">
            <v>16.1</v>
          </cell>
        </row>
        <row r="167">
          <cell r="C167" t="str">
            <v>16.2</v>
          </cell>
        </row>
        <row r="168">
          <cell r="C168" t="str">
            <v>16.3</v>
          </cell>
        </row>
        <row r="169">
          <cell r="C169" t="str">
            <v>16.4</v>
          </cell>
        </row>
        <row r="170">
          <cell r="C170" t="str">
            <v>16.5</v>
          </cell>
        </row>
        <row r="171">
          <cell r="C171" t="str">
            <v>16.6</v>
          </cell>
        </row>
        <row r="172">
          <cell r="C172" t="str">
            <v>16.7</v>
          </cell>
        </row>
        <row r="173">
          <cell r="C173" t="str">
            <v>16.8</v>
          </cell>
        </row>
        <row r="174">
          <cell r="C174" t="str">
            <v>16.9</v>
          </cell>
        </row>
        <row r="175">
          <cell r="C175" t="str">
            <v>16.10</v>
          </cell>
        </row>
      </sheetData>
      <sheetData sheetId="7">
        <row r="5">
          <cell r="C5" t="str">
            <v>1.1</v>
          </cell>
        </row>
        <row r="6">
          <cell r="C6" t="str">
            <v>1.2</v>
          </cell>
        </row>
        <row r="7">
          <cell r="C7" t="str">
            <v>1.3</v>
          </cell>
        </row>
        <row r="8">
          <cell r="C8" t="str">
            <v>1.4</v>
          </cell>
        </row>
        <row r="9">
          <cell r="C9" t="str">
            <v>1.5</v>
          </cell>
        </row>
        <row r="10">
          <cell r="C10" t="str">
            <v>2.1</v>
          </cell>
        </row>
        <row r="11">
          <cell r="C11" t="str">
            <v>2.2</v>
          </cell>
        </row>
        <row r="12">
          <cell r="C12" t="str">
            <v>2.3</v>
          </cell>
        </row>
        <row r="13">
          <cell r="C13" t="str">
            <v>2.4</v>
          </cell>
        </row>
        <row r="14">
          <cell r="C14" t="str">
            <v>2.5</v>
          </cell>
        </row>
        <row r="15">
          <cell r="C15" t="str">
            <v>3.1</v>
          </cell>
        </row>
        <row r="16">
          <cell r="C16" t="str">
            <v>3.2</v>
          </cell>
        </row>
        <row r="17">
          <cell r="C17" t="str">
            <v>3.3</v>
          </cell>
        </row>
        <row r="18">
          <cell r="C18" t="str">
            <v>3.4</v>
          </cell>
          <cell r="D18" t="str">
            <v>Changing activity</v>
          </cell>
          <cell r="F18">
            <v>1</v>
          </cell>
        </row>
        <row r="19">
          <cell r="C19" t="str">
            <v>3.4</v>
          </cell>
          <cell r="D19" t="str">
            <v>Increase energy efficiency</v>
          </cell>
          <cell r="F19">
            <v>1</v>
          </cell>
        </row>
        <row r="20">
          <cell r="C20" t="str">
            <v>3.4</v>
          </cell>
          <cell r="D20" t="str">
            <v>Reduce emissions intensity</v>
          </cell>
          <cell r="F20">
            <v>-1</v>
          </cell>
        </row>
        <row r="21">
          <cell r="C21" t="str">
            <v>3.4</v>
          </cell>
          <cell r="D21" t="str">
            <v>Reduce emissions intensity</v>
          </cell>
          <cell r="F21">
            <v>1</v>
          </cell>
        </row>
        <row r="22">
          <cell r="C22" t="str">
            <v>3.4</v>
          </cell>
          <cell r="D22" t="str">
            <v>Reduce emissions intensity</v>
          </cell>
          <cell r="F22">
            <v>1</v>
          </cell>
        </row>
        <row r="23">
          <cell r="C23" t="str">
            <v>3.5</v>
          </cell>
        </row>
        <row r="24">
          <cell r="C24" t="str">
            <v>3.6</v>
          </cell>
        </row>
        <row r="25">
          <cell r="C25" t="str">
            <v>3.7</v>
          </cell>
        </row>
        <row r="26">
          <cell r="C26" t="str">
            <v>3.8</v>
          </cell>
        </row>
        <row r="27">
          <cell r="C27" t="str">
            <v>3.9</v>
          </cell>
          <cell r="D27" t="str">
            <v>Changing activity</v>
          </cell>
          <cell r="F27">
            <v>1</v>
          </cell>
        </row>
        <row r="28">
          <cell r="C28" t="str">
            <v>3.9</v>
          </cell>
          <cell r="D28" t="str">
            <v>Reduce emissions intensity</v>
          </cell>
          <cell r="F28">
            <v>1</v>
          </cell>
        </row>
        <row r="29">
          <cell r="C29" t="str">
            <v>3.9</v>
          </cell>
          <cell r="D29" t="str">
            <v>Reduce emissions intensity</v>
          </cell>
          <cell r="F29">
            <v>-1</v>
          </cell>
        </row>
        <row r="30">
          <cell r="C30" t="str">
            <v>3.9</v>
          </cell>
          <cell r="D30" t="str">
            <v>Reduce emissions intensity</v>
          </cell>
          <cell r="F30">
            <v>1</v>
          </cell>
        </row>
        <row r="31">
          <cell r="C31" t="str">
            <v>3.9</v>
          </cell>
          <cell r="D31" t="str">
            <v>Increase energy efficiency</v>
          </cell>
          <cell r="F31">
            <v>1</v>
          </cell>
        </row>
        <row r="32">
          <cell r="C32" t="str">
            <v>4.1</v>
          </cell>
        </row>
        <row r="33">
          <cell r="C33" t="str">
            <v>4.2</v>
          </cell>
        </row>
        <row r="34">
          <cell r="C34" t="str">
            <v>4.3</v>
          </cell>
        </row>
        <row r="35">
          <cell r="C35" t="str">
            <v>4.4</v>
          </cell>
        </row>
        <row r="36">
          <cell r="C36" t="str">
            <v>4.5</v>
          </cell>
        </row>
        <row r="37">
          <cell r="C37" t="str">
            <v>4.6</v>
          </cell>
        </row>
        <row r="38">
          <cell r="C38" t="str">
            <v>4.7</v>
          </cell>
        </row>
        <row r="39">
          <cell r="C39" t="str">
            <v>5.1</v>
          </cell>
        </row>
        <row r="40">
          <cell r="C40" t="str">
            <v>5.2</v>
          </cell>
        </row>
        <row r="41">
          <cell r="C41" t="str">
            <v>5.3</v>
          </cell>
        </row>
        <row r="42">
          <cell r="C42" t="str">
            <v>5.4</v>
          </cell>
        </row>
        <row r="43">
          <cell r="C43" t="str">
            <v>5.5</v>
          </cell>
        </row>
        <row r="44">
          <cell r="C44" t="str">
            <v>5.6</v>
          </cell>
        </row>
        <row r="45">
          <cell r="C45" t="str">
            <v>6.1</v>
          </cell>
        </row>
        <row r="46">
          <cell r="C46" t="str">
            <v>6.2</v>
          </cell>
        </row>
        <row r="47">
          <cell r="C47" t="str">
            <v>6.3</v>
          </cell>
          <cell r="D47" t="str">
            <v>Changing activity</v>
          </cell>
          <cell r="F47">
            <v>1</v>
          </cell>
        </row>
        <row r="48">
          <cell r="C48" t="str">
            <v>6.3</v>
          </cell>
          <cell r="D48" t="str">
            <v>Increase energy efficiency</v>
          </cell>
          <cell r="F48">
            <v>1</v>
          </cell>
        </row>
        <row r="49">
          <cell r="C49" t="str">
            <v>6.4</v>
          </cell>
          <cell r="D49" t="str">
            <v>Changing activity</v>
          </cell>
          <cell r="F49">
            <v>1</v>
          </cell>
        </row>
        <row r="50">
          <cell r="C50" t="str">
            <v>6.4</v>
          </cell>
          <cell r="D50" t="str">
            <v>Reduce emissions intensity</v>
          </cell>
          <cell r="F50">
            <v>-1</v>
          </cell>
        </row>
        <row r="51">
          <cell r="C51" t="str">
            <v>6.4</v>
          </cell>
          <cell r="D51" t="str">
            <v>Reduce emissions intensity</v>
          </cell>
          <cell r="F51">
            <v>1</v>
          </cell>
        </row>
        <row r="52">
          <cell r="C52" t="str">
            <v>6.4</v>
          </cell>
          <cell r="D52" t="str">
            <v>Increase energy efficiency</v>
          </cell>
          <cell r="F52">
            <v>1</v>
          </cell>
        </row>
        <row r="53">
          <cell r="C53" t="str">
            <v>6.5</v>
          </cell>
        </row>
        <row r="54">
          <cell r="C54" t="str">
            <v>6.6</v>
          </cell>
          <cell r="D54" t="str">
            <v>Changing activity</v>
          </cell>
          <cell r="F54">
            <v>1</v>
          </cell>
        </row>
        <row r="55">
          <cell r="C55" t="str">
            <v>6.6</v>
          </cell>
          <cell r="D55" t="str">
            <v>Increase energy efficiency</v>
          </cell>
          <cell r="F55">
            <v>1</v>
          </cell>
        </row>
        <row r="56">
          <cell r="C56" t="str">
            <v>6.6</v>
          </cell>
          <cell r="D56" t="str">
            <v>Reduce emissions intensity</v>
          </cell>
          <cell r="F56">
            <v>1</v>
          </cell>
        </row>
        <row r="57">
          <cell r="C57" t="str">
            <v>6.6</v>
          </cell>
          <cell r="D57" t="str">
            <v>Reduce emissions intensity</v>
          </cell>
          <cell r="F57">
            <v>-1</v>
          </cell>
        </row>
        <row r="58">
          <cell r="C58" t="str">
            <v>7.1</v>
          </cell>
          <cell r="D58" t="str">
            <v>Reduce emissions intensity</v>
          </cell>
          <cell r="F58">
            <v>1</v>
          </cell>
        </row>
        <row r="59">
          <cell r="C59" t="str">
            <v>7.1</v>
          </cell>
          <cell r="D59" t="str">
            <v>Increase energy efficiency</v>
          </cell>
          <cell r="F59">
            <v>1</v>
          </cell>
        </row>
        <row r="60">
          <cell r="C60" t="str">
            <v>7.2</v>
          </cell>
          <cell r="D60" t="str">
            <v>Reduce emissions intensity</v>
          </cell>
          <cell r="F60">
            <v>1</v>
          </cell>
        </row>
        <row r="61">
          <cell r="C61" t="str">
            <v>7.3</v>
          </cell>
          <cell r="D61" t="str">
            <v>Increase energy efficiency</v>
          </cell>
          <cell r="F61">
            <v>1</v>
          </cell>
        </row>
        <row r="62">
          <cell r="C62" t="str">
            <v>8.1</v>
          </cell>
        </row>
        <row r="63">
          <cell r="C63" t="str">
            <v>8.2</v>
          </cell>
          <cell r="D63" t="str">
            <v>Changing activity</v>
          </cell>
          <cell r="F63">
            <v>1</v>
          </cell>
        </row>
        <row r="64">
          <cell r="C64" t="str">
            <v>8.2</v>
          </cell>
          <cell r="D64" t="str">
            <v>Increase energy efficiency</v>
          </cell>
          <cell r="F64">
            <v>1</v>
          </cell>
        </row>
        <row r="65">
          <cell r="C65" t="str">
            <v>8.2</v>
          </cell>
          <cell r="D65" t="str">
            <v>Reduce emissions intensity</v>
          </cell>
          <cell r="F65">
            <v>1</v>
          </cell>
        </row>
        <row r="66">
          <cell r="C66" t="str">
            <v>8.2</v>
          </cell>
          <cell r="D66" t="str">
            <v>Reduce emissions intensity</v>
          </cell>
          <cell r="F66">
            <v>1</v>
          </cell>
        </row>
        <row r="67">
          <cell r="C67" t="str">
            <v>8.3</v>
          </cell>
          <cell r="D67" t="str">
            <v>Increase energy efficiency</v>
          </cell>
          <cell r="F67">
            <v>1</v>
          </cell>
        </row>
        <row r="68">
          <cell r="C68" t="str">
            <v>8.3</v>
          </cell>
          <cell r="D68" t="str">
            <v>Reduce emissions intensity</v>
          </cell>
          <cell r="F68">
            <v>1</v>
          </cell>
        </row>
        <row r="69">
          <cell r="C69" t="str">
            <v>8.4</v>
          </cell>
          <cell r="D69" t="str">
            <v>Changing activity</v>
          </cell>
          <cell r="F69">
            <v>1</v>
          </cell>
        </row>
        <row r="70">
          <cell r="C70" t="str">
            <v>8.4</v>
          </cell>
          <cell r="D70" t="str">
            <v>Increase energy efficiency</v>
          </cell>
          <cell r="F70">
            <v>1</v>
          </cell>
        </row>
        <row r="71">
          <cell r="C71" t="str">
            <v>8.4</v>
          </cell>
          <cell r="D71" t="str">
            <v>Reduce emissions intensity</v>
          </cell>
          <cell r="F71">
            <v>1</v>
          </cell>
        </row>
        <row r="72">
          <cell r="C72" t="str">
            <v>8.4</v>
          </cell>
          <cell r="D72" t="str">
            <v>Reduce emissions intensity</v>
          </cell>
          <cell r="F72">
            <v>1</v>
          </cell>
        </row>
        <row r="73">
          <cell r="C73" t="str">
            <v>8.5</v>
          </cell>
          <cell r="D73" t="str">
            <v>Changing activity</v>
          </cell>
          <cell r="F73">
            <v>1</v>
          </cell>
        </row>
        <row r="74">
          <cell r="C74" t="str">
            <v>8.5</v>
          </cell>
          <cell r="D74" t="str">
            <v>Changing activity</v>
          </cell>
          <cell r="F74">
            <v>-1</v>
          </cell>
        </row>
        <row r="75">
          <cell r="C75" t="str">
            <v>8.5</v>
          </cell>
          <cell r="D75" t="str">
            <v>Increase energy efficiency</v>
          </cell>
          <cell r="F75">
            <v>1</v>
          </cell>
        </row>
        <row r="76">
          <cell r="C76" t="str">
            <v>8.5</v>
          </cell>
          <cell r="D76" t="str">
            <v>Reduce emissions intensity</v>
          </cell>
          <cell r="F76">
            <v>1</v>
          </cell>
        </row>
        <row r="77">
          <cell r="C77" t="str">
            <v>8.6</v>
          </cell>
        </row>
        <row r="78">
          <cell r="C78" t="str">
            <v>8.7</v>
          </cell>
        </row>
        <row r="79">
          <cell r="C79" t="str">
            <v>8.8</v>
          </cell>
          <cell r="D79" t="str">
            <v>Changing activity</v>
          </cell>
          <cell r="F79">
            <v>1</v>
          </cell>
        </row>
        <row r="80">
          <cell r="C80" t="str">
            <v>8.8</v>
          </cell>
          <cell r="D80" t="str">
            <v>Increase energy efficiency</v>
          </cell>
          <cell r="F80">
            <v>1</v>
          </cell>
        </row>
        <row r="81">
          <cell r="C81" t="str">
            <v>8.8</v>
          </cell>
          <cell r="D81" t="str">
            <v>Reduce emissions intensity</v>
          </cell>
          <cell r="F81">
            <v>1</v>
          </cell>
        </row>
        <row r="82">
          <cell r="C82" t="str">
            <v>8.9</v>
          </cell>
        </row>
        <row r="83">
          <cell r="C83" t="str">
            <v>8.10</v>
          </cell>
        </row>
        <row r="84">
          <cell r="C84" t="str">
            <v>9.1</v>
          </cell>
          <cell r="D84" t="str">
            <v>Increase energy efficiency</v>
          </cell>
          <cell r="F84">
            <v>1</v>
          </cell>
        </row>
        <row r="85">
          <cell r="C85" t="str">
            <v>9.1</v>
          </cell>
          <cell r="D85" t="str">
            <v>Reduce emissions intensity</v>
          </cell>
          <cell r="F85">
            <v>1</v>
          </cell>
        </row>
        <row r="86">
          <cell r="C86" t="str">
            <v>9.1</v>
          </cell>
          <cell r="D86" t="str">
            <v>Reduce emissions intensity</v>
          </cell>
          <cell r="F86">
            <v>1</v>
          </cell>
        </row>
        <row r="87">
          <cell r="C87" t="str">
            <v>9.2</v>
          </cell>
          <cell r="D87" t="str">
            <v>Changing activity</v>
          </cell>
          <cell r="F87">
            <v>1</v>
          </cell>
        </row>
        <row r="88">
          <cell r="C88" t="str">
            <v>9.2</v>
          </cell>
          <cell r="D88" t="str">
            <v>Increase energy efficiency</v>
          </cell>
          <cell r="F88">
            <v>1</v>
          </cell>
        </row>
        <row r="89">
          <cell r="C89" t="str">
            <v>9.2</v>
          </cell>
          <cell r="D89" t="str">
            <v>Reduce emissions intensity</v>
          </cell>
          <cell r="F89">
            <v>1</v>
          </cell>
        </row>
        <row r="90">
          <cell r="C90" t="str">
            <v>9.2</v>
          </cell>
          <cell r="D90" t="str">
            <v>Reduce emissions intensity</v>
          </cell>
          <cell r="F90">
            <v>1</v>
          </cell>
        </row>
        <row r="91">
          <cell r="C91" t="str">
            <v>9.3</v>
          </cell>
        </row>
        <row r="92">
          <cell r="C92" t="str">
            <v>9.4</v>
          </cell>
          <cell r="D92" t="str">
            <v>Changing activity</v>
          </cell>
          <cell r="F92">
            <v>1</v>
          </cell>
        </row>
        <row r="93">
          <cell r="C93" t="str">
            <v>9.4</v>
          </cell>
          <cell r="D93" t="str">
            <v>Increase energy efficiency</v>
          </cell>
          <cell r="F93">
            <v>1</v>
          </cell>
        </row>
        <row r="94">
          <cell r="C94" t="str">
            <v>9.4</v>
          </cell>
          <cell r="D94" t="str">
            <v>Reduce emissions intensity</v>
          </cell>
          <cell r="F94">
            <v>1</v>
          </cell>
        </row>
        <row r="95">
          <cell r="C95" t="str">
            <v>9.4</v>
          </cell>
          <cell r="D95" t="str">
            <v>Reduce emissions intensity</v>
          </cell>
          <cell r="F95">
            <v>1</v>
          </cell>
        </row>
        <row r="96">
          <cell r="C96" t="str">
            <v>9.5</v>
          </cell>
          <cell r="D96" t="str">
            <v>Changing activity</v>
          </cell>
          <cell r="F96">
            <v>1</v>
          </cell>
        </row>
        <row r="97">
          <cell r="C97" t="str">
            <v>9.5</v>
          </cell>
          <cell r="D97" t="str">
            <v>Increase energy efficiency</v>
          </cell>
          <cell r="F97">
            <v>1</v>
          </cell>
        </row>
        <row r="98">
          <cell r="C98" t="str">
            <v>9.5</v>
          </cell>
          <cell r="D98" t="str">
            <v>Reduce emissions intensity</v>
          </cell>
          <cell r="F98">
            <v>1</v>
          </cell>
        </row>
        <row r="99">
          <cell r="C99" t="str">
            <v>9.5</v>
          </cell>
          <cell r="D99" t="str">
            <v>Reduce emissions intensity</v>
          </cell>
          <cell r="F99">
            <v>1</v>
          </cell>
        </row>
        <row r="100">
          <cell r="C100" t="str">
            <v>10.1</v>
          </cell>
        </row>
        <row r="101">
          <cell r="C101" t="str">
            <v>10.2</v>
          </cell>
        </row>
        <row r="102">
          <cell r="C102" t="str">
            <v>10.3</v>
          </cell>
        </row>
        <row r="103">
          <cell r="C103" t="str">
            <v>10.4</v>
          </cell>
        </row>
        <row r="104">
          <cell r="C104" t="str">
            <v>10.5</v>
          </cell>
        </row>
        <row r="105">
          <cell r="C105" t="str">
            <v>10.6</v>
          </cell>
        </row>
        <row r="106">
          <cell r="C106" t="str">
            <v>10.7</v>
          </cell>
        </row>
        <row r="107">
          <cell r="C107" t="str">
            <v>11.1</v>
          </cell>
        </row>
        <row r="108">
          <cell r="C108" t="str">
            <v>11.2</v>
          </cell>
        </row>
        <row r="109">
          <cell r="C109" t="str">
            <v>11.3</v>
          </cell>
          <cell r="D109" t="str">
            <v>Changing activity</v>
          </cell>
          <cell r="F109">
            <v>1</v>
          </cell>
        </row>
        <row r="110">
          <cell r="C110" t="str">
            <v>11.3</v>
          </cell>
          <cell r="D110" t="str">
            <v>Increase energy efficiency</v>
          </cell>
          <cell r="F110">
            <v>1</v>
          </cell>
        </row>
        <row r="111">
          <cell r="C111" t="str">
            <v>11.3</v>
          </cell>
          <cell r="D111" t="str">
            <v>Reduce emissions intensity</v>
          </cell>
          <cell r="F111">
            <v>1</v>
          </cell>
        </row>
        <row r="112">
          <cell r="C112" t="str">
            <v>11.3</v>
          </cell>
          <cell r="D112" t="str">
            <v>Reduce emissions intensity</v>
          </cell>
          <cell r="F112">
            <v>1</v>
          </cell>
        </row>
        <row r="113">
          <cell r="C113" t="str">
            <v>11.4</v>
          </cell>
          <cell r="D113" t="str">
            <v>Changing activity</v>
          </cell>
          <cell r="F113">
            <v>1</v>
          </cell>
        </row>
        <row r="114">
          <cell r="C114" t="str">
            <v>11.4</v>
          </cell>
          <cell r="D114" t="str">
            <v>Increase energy efficiency</v>
          </cell>
          <cell r="F114">
            <v>1</v>
          </cell>
        </row>
        <row r="115">
          <cell r="C115" t="str">
            <v>11.4</v>
          </cell>
          <cell r="D115" t="str">
            <v>Reduce emissions intensity</v>
          </cell>
          <cell r="F115">
            <v>1</v>
          </cell>
        </row>
        <row r="116">
          <cell r="C116" t="str">
            <v>11.4</v>
          </cell>
          <cell r="D116" t="str">
            <v>Reduce emissions intensity</v>
          </cell>
          <cell r="F116">
            <v>1</v>
          </cell>
        </row>
        <row r="117">
          <cell r="C117" t="str">
            <v>11.4</v>
          </cell>
          <cell r="D117" t="str">
            <v>Reduce emissions intensity</v>
          </cell>
          <cell r="F117">
            <v>-1</v>
          </cell>
        </row>
        <row r="118">
          <cell r="C118" t="str">
            <v>11.5</v>
          </cell>
        </row>
        <row r="119">
          <cell r="C119" t="str">
            <v>11.6</v>
          </cell>
          <cell r="D119" t="str">
            <v>Changing activity</v>
          </cell>
          <cell r="F119">
            <v>1</v>
          </cell>
        </row>
        <row r="120">
          <cell r="C120" t="str">
            <v>11.6</v>
          </cell>
          <cell r="D120" t="str">
            <v>Reduce emissions intensity</v>
          </cell>
          <cell r="F120">
            <v>1</v>
          </cell>
        </row>
        <row r="121">
          <cell r="C121" t="str">
            <v>11.6</v>
          </cell>
          <cell r="D121" t="str">
            <v>Reduce emissions intensity</v>
          </cell>
          <cell r="F121">
            <v>1</v>
          </cell>
        </row>
        <row r="122">
          <cell r="C122" t="str">
            <v>11.6</v>
          </cell>
          <cell r="D122" t="str">
            <v>Reduce emissions intensity</v>
          </cell>
          <cell r="F122">
            <v>-1</v>
          </cell>
        </row>
        <row r="123">
          <cell r="C123" t="str">
            <v>11.6</v>
          </cell>
          <cell r="D123" t="str">
            <v>Increase energy efficiency</v>
          </cell>
          <cell r="F123">
            <v>1</v>
          </cell>
        </row>
        <row r="124">
          <cell r="C124" t="str">
            <v>11.7</v>
          </cell>
        </row>
        <row r="125">
          <cell r="C125" t="str">
            <v>12.1</v>
          </cell>
        </row>
        <row r="126">
          <cell r="C126" t="str">
            <v>12.2</v>
          </cell>
          <cell r="D126" t="str">
            <v>Changing activity</v>
          </cell>
          <cell r="F126">
            <v>1</v>
          </cell>
        </row>
        <row r="127">
          <cell r="C127" t="str">
            <v>12.2</v>
          </cell>
          <cell r="D127" t="str">
            <v>Increase energy efficiency</v>
          </cell>
          <cell r="F127">
            <v>1</v>
          </cell>
        </row>
        <row r="128">
          <cell r="C128" t="str">
            <v>12.2</v>
          </cell>
          <cell r="D128" t="str">
            <v>Reduce emissions intensity</v>
          </cell>
          <cell r="F128">
            <v>1</v>
          </cell>
        </row>
        <row r="129">
          <cell r="C129" t="str">
            <v>12.2</v>
          </cell>
          <cell r="D129" t="str">
            <v>Reduce emissions intensity</v>
          </cell>
          <cell r="F129">
            <v>1</v>
          </cell>
        </row>
        <row r="130">
          <cell r="C130" t="str">
            <v>12.3</v>
          </cell>
        </row>
        <row r="131">
          <cell r="C131" t="str">
            <v>12.4</v>
          </cell>
          <cell r="D131" t="str">
            <v>Changing activity</v>
          </cell>
          <cell r="F131">
            <v>1</v>
          </cell>
        </row>
        <row r="132">
          <cell r="C132" t="str">
            <v>12.4</v>
          </cell>
          <cell r="D132" t="str">
            <v>Increase energy efficiency</v>
          </cell>
          <cell r="F132">
            <v>1</v>
          </cell>
        </row>
        <row r="133">
          <cell r="C133" t="str">
            <v>12.4</v>
          </cell>
          <cell r="D133" t="str">
            <v>Reduce emissions intensity</v>
          </cell>
          <cell r="F133">
            <v>1</v>
          </cell>
        </row>
        <row r="134">
          <cell r="C134" t="str">
            <v>12.4</v>
          </cell>
          <cell r="D134" t="str">
            <v>Reduce emissions intensity</v>
          </cell>
          <cell r="F134">
            <v>1</v>
          </cell>
        </row>
        <row r="135">
          <cell r="C135" t="str">
            <v>12.4</v>
          </cell>
          <cell r="D135" t="str">
            <v>Reduce emissions intensity</v>
          </cell>
          <cell r="F135">
            <v>-1</v>
          </cell>
        </row>
        <row r="136">
          <cell r="C136" t="str">
            <v>12.5</v>
          </cell>
          <cell r="D136" t="str">
            <v>Changing activity</v>
          </cell>
          <cell r="F136">
            <v>1</v>
          </cell>
        </row>
        <row r="137">
          <cell r="C137" t="str">
            <v>12.5</v>
          </cell>
          <cell r="D137" t="str">
            <v>Reduce emissions intensity</v>
          </cell>
          <cell r="F137">
            <v>1</v>
          </cell>
        </row>
        <row r="138">
          <cell r="C138" t="str">
            <v>12.6</v>
          </cell>
          <cell r="D138" t="str">
            <v>Changing activity</v>
          </cell>
          <cell r="F138">
            <v>1</v>
          </cell>
        </row>
        <row r="139">
          <cell r="C139" t="str">
            <v>12.6</v>
          </cell>
          <cell r="D139" t="str">
            <v>Increase energy efficiency</v>
          </cell>
          <cell r="F139">
            <v>1</v>
          </cell>
        </row>
        <row r="140">
          <cell r="C140" t="str">
            <v>12.6</v>
          </cell>
          <cell r="D140" t="str">
            <v>Reduce emissions intensity</v>
          </cell>
          <cell r="F140">
            <v>1</v>
          </cell>
        </row>
        <row r="141">
          <cell r="C141" t="str">
            <v>12.6</v>
          </cell>
          <cell r="D141" t="str">
            <v>Reduce emissions intensity</v>
          </cell>
          <cell r="F141">
            <v>1</v>
          </cell>
        </row>
        <row r="142">
          <cell r="C142" t="str">
            <v>12.7</v>
          </cell>
        </row>
        <row r="143">
          <cell r="C143" t="str">
            <v>12.8</v>
          </cell>
        </row>
        <row r="144">
          <cell r="C144" t="str">
            <v>13.1</v>
          </cell>
        </row>
        <row r="145">
          <cell r="C145" t="str">
            <v>13.2</v>
          </cell>
        </row>
        <row r="146">
          <cell r="C146" t="str">
            <v>13.3</v>
          </cell>
        </row>
        <row r="147">
          <cell r="C147" t="str">
            <v>14.1</v>
          </cell>
          <cell r="D147" t="str">
            <v>Changing activity</v>
          </cell>
          <cell r="F147">
            <v>1</v>
          </cell>
        </row>
        <row r="148">
          <cell r="C148" t="str">
            <v>14.1</v>
          </cell>
          <cell r="D148" t="str">
            <v>Reduce emissions intensity</v>
          </cell>
          <cell r="F148">
            <v>1</v>
          </cell>
        </row>
        <row r="149">
          <cell r="C149" t="str">
            <v>14.2</v>
          </cell>
          <cell r="D149" t="str">
            <v>Increase energy efficiency</v>
          </cell>
          <cell r="F149">
            <v>1</v>
          </cell>
        </row>
        <row r="150">
          <cell r="C150" t="str">
            <v>14.3</v>
          </cell>
        </row>
        <row r="151">
          <cell r="C151" t="str">
            <v>14.4</v>
          </cell>
        </row>
        <row r="152">
          <cell r="C152" t="str">
            <v>14.5</v>
          </cell>
        </row>
        <row r="153">
          <cell r="C153" t="str">
            <v>14.6</v>
          </cell>
        </row>
        <row r="154">
          <cell r="C154" t="str">
            <v>14.7</v>
          </cell>
        </row>
        <row r="155">
          <cell r="C155" t="str">
            <v>15.1</v>
          </cell>
          <cell r="D155" t="str">
            <v>Changing activity</v>
          </cell>
          <cell r="F155">
            <v>1</v>
          </cell>
        </row>
        <row r="156">
          <cell r="C156" t="str">
            <v>15.1</v>
          </cell>
          <cell r="D156" t="str">
            <v>Increase energy efficiency</v>
          </cell>
          <cell r="F156">
            <v>1</v>
          </cell>
        </row>
        <row r="157">
          <cell r="C157" t="str">
            <v>15.1</v>
          </cell>
          <cell r="D157" t="str">
            <v>Reduce emissions intensity</v>
          </cell>
          <cell r="F157">
            <v>1</v>
          </cell>
        </row>
        <row r="158">
          <cell r="C158" t="str">
            <v>15.2</v>
          </cell>
          <cell r="D158" t="str">
            <v>Changing activity</v>
          </cell>
          <cell r="F158">
            <v>1</v>
          </cell>
        </row>
        <row r="159">
          <cell r="C159" t="str">
            <v>15.3</v>
          </cell>
        </row>
        <row r="160">
          <cell r="C160" t="str">
            <v>15.4</v>
          </cell>
        </row>
        <row r="161">
          <cell r="C161" t="str">
            <v>15.5</v>
          </cell>
          <cell r="D161" t="str">
            <v>Increase energy efficiency</v>
          </cell>
          <cell r="F161">
            <v>1</v>
          </cell>
        </row>
        <row r="162">
          <cell r="C162" t="str">
            <v>15.5</v>
          </cell>
          <cell r="D162" t="str">
            <v>Changing activity</v>
          </cell>
          <cell r="F162">
            <v>1</v>
          </cell>
        </row>
        <row r="163">
          <cell r="C163" t="str">
            <v>15.5</v>
          </cell>
          <cell r="D163" t="str">
            <v>Reduce emissions intensity</v>
          </cell>
          <cell r="F163">
            <v>1</v>
          </cell>
        </row>
        <row r="164">
          <cell r="C164" t="str">
            <v>15.5</v>
          </cell>
          <cell r="D164" t="str">
            <v>Reduce emissions intensity</v>
          </cell>
          <cell r="F164">
            <v>1</v>
          </cell>
        </row>
        <row r="165">
          <cell r="C165" t="str">
            <v>15.5</v>
          </cell>
          <cell r="D165" t="str">
            <v>Reduce emissions intensity</v>
          </cell>
          <cell r="F165">
            <v>-1</v>
          </cell>
        </row>
        <row r="166">
          <cell r="C166" t="str">
            <v>15.6</v>
          </cell>
        </row>
        <row r="167">
          <cell r="C167" t="str">
            <v>15.7</v>
          </cell>
        </row>
        <row r="168">
          <cell r="C168" t="str">
            <v>15.8</v>
          </cell>
        </row>
        <row r="169">
          <cell r="C169" t="str">
            <v>15.9</v>
          </cell>
        </row>
        <row r="170">
          <cell r="C170" t="str">
            <v>16.1</v>
          </cell>
        </row>
        <row r="171">
          <cell r="C171" t="str">
            <v>16.2</v>
          </cell>
        </row>
        <row r="172">
          <cell r="C172" t="str">
            <v>16.3</v>
          </cell>
        </row>
        <row r="173">
          <cell r="C173" t="str">
            <v>16.4</v>
          </cell>
        </row>
        <row r="174">
          <cell r="C174" t="str">
            <v>16.5</v>
          </cell>
        </row>
        <row r="175">
          <cell r="C175" t="str">
            <v>16.6</v>
          </cell>
        </row>
        <row r="176">
          <cell r="C176" t="str">
            <v>16.7</v>
          </cell>
        </row>
        <row r="177">
          <cell r="C177" t="str">
            <v>16.8</v>
          </cell>
        </row>
        <row r="178">
          <cell r="C178" t="str">
            <v>16.9</v>
          </cell>
        </row>
        <row r="179">
          <cell r="C179" t="str">
            <v>16.10</v>
          </cell>
        </row>
      </sheetData>
      <sheetData sheetId="8">
        <row r="5">
          <cell r="C5" t="str">
            <v>1.1</v>
          </cell>
          <cell r="D5" t="str">
            <v>Reduce emissions intensity</v>
          </cell>
          <cell r="F5">
            <v>-1</v>
          </cell>
        </row>
        <row r="6">
          <cell r="C6">
            <v>1.1000000000000001</v>
          </cell>
          <cell r="D6" t="str">
            <v>Changing activity</v>
          </cell>
          <cell r="F6">
            <v>-1</v>
          </cell>
        </row>
        <row r="7">
          <cell r="C7" t="str">
            <v>1.2</v>
          </cell>
        </row>
        <row r="8">
          <cell r="C8" t="str">
            <v>1.3</v>
          </cell>
        </row>
        <row r="9">
          <cell r="C9" t="str">
            <v>1.4</v>
          </cell>
        </row>
        <row r="10">
          <cell r="C10" t="str">
            <v>1.5</v>
          </cell>
        </row>
        <row r="11">
          <cell r="C11" t="str">
            <v>2.1</v>
          </cell>
        </row>
        <row r="12">
          <cell r="C12" t="str">
            <v>2.2</v>
          </cell>
        </row>
        <row r="13">
          <cell r="C13" t="str">
            <v>2.3</v>
          </cell>
        </row>
        <row r="14">
          <cell r="C14" t="str">
            <v>2.4</v>
          </cell>
        </row>
        <row r="15">
          <cell r="C15" t="str">
            <v>2.5</v>
          </cell>
        </row>
        <row r="16">
          <cell r="C16" t="str">
            <v>3.1</v>
          </cell>
        </row>
        <row r="17">
          <cell r="C17" t="str">
            <v>3.2</v>
          </cell>
        </row>
        <row r="18">
          <cell r="C18" t="str">
            <v>3.3</v>
          </cell>
        </row>
        <row r="19">
          <cell r="C19" t="str">
            <v>3.4</v>
          </cell>
          <cell r="D19" t="str">
            <v>Reduce emissions intensity</v>
          </cell>
          <cell r="F19">
            <v>1</v>
          </cell>
        </row>
        <row r="20">
          <cell r="C20" t="str">
            <v>3.5</v>
          </cell>
        </row>
        <row r="21">
          <cell r="C21" t="str">
            <v>3.6</v>
          </cell>
        </row>
        <row r="22">
          <cell r="C22" t="str">
            <v>3.7</v>
          </cell>
        </row>
        <row r="23">
          <cell r="C23" t="str">
            <v>3.8</v>
          </cell>
        </row>
        <row r="24">
          <cell r="C24" t="str">
            <v>3.9</v>
          </cell>
          <cell r="D24" t="str">
            <v>Reduce emissions intensity</v>
          </cell>
          <cell r="F24">
            <v>1</v>
          </cell>
        </row>
        <row r="25">
          <cell r="C25" t="str">
            <v>4.1</v>
          </cell>
        </row>
        <row r="26">
          <cell r="C26" t="str">
            <v>4.2</v>
          </cell>
        </row>
        <row r="27">
          <cell r="C27" t="str">
            <v>4.3</v>
          </cell>
        </row>
        <row r="28">
          <cell r="C28" t="str">
            <v>4.4</v>
          </cell>
        </row>
        <row r="29">
          <cell r="C29" t="str">
            <v>4.5</v>
          </cell>
        </row>
        <row r="30">
          <cell r="C30" t="str">
            <v>4.6</v>
          </cell>
        </row>
        <row r="31">
          <cell r="C31" t="str">
            <v>4.7</v>
          </cell>
        </row>
        <row r="32">
          <cell r="C32" t="str">
            <v>5.1</v>
          </cell>
        </row>
        <row r="33">
          <cell r="C33" t="str">
            <v>5.2</v>
          </cell>
        </row>
        <row r="34">
          <cell r="C34" t="str">
            <v>5.3</v>
          </cell>
        </row>
        <row r="35">
          <cell r="C35" t="str">
            <v>5.4</v>
          </cell>
        </row>
        <row r="36">
          <cell r="C36" t="str">
            <v>5.5</v>
          </cell>
        </row>
        <row r="37">
          <cell r="C37" t="str">
            <v>5.6</v>
          </cell>
        </row>
        <row r="38">
          <cell r="C38" t="str">
            <v>6.1</v>
          </cell>
        </row>
        <row r="39">
          <cell r="C39" t="str">
            <v>6.2</v>
          </cell>
          <cell r="D39" t="str">
            <v>Reduce emissions intensity</v>
          </cell>
          <cell r="F39">
            <v>1</v>
          </cell>
        </row>
        <row r="40">
          <cell r="C40" t="str">
            <v>6.3</v>
          </cell>
          <cell r="D40" t="str">
            <v>Reduce emissions intensity</v>
          </cell>
          <cell r="F40">
            <v>1</v>
          </cell>
        </row>
        <row r="41">
          <cell r="C41" t="str">
            <v>6.3</v>
          </cell>
          <cell r="D41" t="str">
            <v>Changing activity</v>
          </cell>
          <cell r="F41">
            <v>1</v>
          </cell>
        </row>
        <row r="42">
          <cell r="C42" t="str">
            <v>6.4</v>
          </cell>
        </row>
        <row r="43">
          <cell r="C43" t="str">
            <v>6.5</v>
          </cell>
        </row>
        <row r="44">
          <cell r="C44" t="str">
            <v>6.6</v>
          </cell>
        </row>
        <row r="45">
          <cell r="C45" t="str">
            <v>7.1</v>
          </cell>
        </row>
        <row r="46">
          <cell r="C46" t="str">
            <v>7.2</v>
          </cell>
        </row>
        <row r="47">
          <cell r="C47" t="str">
            <v>7.3</v>
          </cell>
          <cell r="D47" t="str">
            <v>Increase energy efficiency</v>
          </cell>
          <cell r="F47">
            <v>1</v>
          </cell>
        </row>
        <row r="48">
          <cell r="C48" t="str">
            <v>8.1</v>
          </cell>
        </row>
        <row r="49">
          <cell r="C49" t="str">
            <v>8.2</v>
          </cell>
          <cell r="D49" t="str">
            <v>Reduce emissions intensity</v>
          </cell>
          <cell r="F49">
            <v>1</v>
          </cell>
        </row>
        <row r="50">
          <cell r="C50" t="str">
            <v>8.3</v>
          </cell>
          <cell r="D50" t="str">
            <v>Reduce emissions intensity</v>
          </cell>
          <cell r="F50">
            <v>1</v>
          </cell>
        </row>
        <row r="51">
          <cell r="C51" t="str">
            <v>8.4</v>
          </cell>
          <cell r="D51" t="str">
            <v>Increase energy efficiency</v>
          </cell>
          <cell r="F51">
            <v>1</v>
          </cell>
        </row>
        <row r="52">
          <cell r="C52" t="str">
            <v>8.4</v>
          </cell>
          <cell r="D52" t="str">
            <v>Changing activity</v>
          </cell>
          <cell r="F52">
            <v>1</v>
          </cell>
        </row>
        <row r="53">
          <cell r="C53" t="str">
            <v>8.5</v>
          </cell>
          <cell r="D53" t="str">
            <v>Changing activity</v>
          </cell>
          <cell r="F53">
            <v>1</v>
          </cell>
        </row>
        <row r="54">
          <cell r="C54" t="str">
            <v>8.6</v>
          </cell>
        </row>
        <row r="55">
          <cell r="C55" t="str">
            <v>8.7</v>
          </cell>
        </row>
        <row r="56">
          <cell r="C56" t="str">
            <v>8.8</v>
          </cell>
        </row>
        <row r="57">
          <cell r="C57" t="str">
            <v>8.9</v>
          </cell>
        </row>
        <row r="58">
          <cell r="C58" t="str">
            <v>8.10</v>
          </cell>
        </row>
        <row r="59">
          <cell r="C59" t="str">
            <v>9.1</v>
          </cell>
          <cell r="D59" t="str">
            <v>Reduce emissions intensity</v>
          </cell>
          <cell r="F59">
            <v>1</v>
          </cell>
        </row>
        <row r="60">
          <cell r="C60" t="str">
            <v>9.2</v>
          </cell>
          <cell r="D60" t="str">
            <v>Increase energy efficiency</v>
          </cell>
          <cell r="F60">
            <v>1</v>
          </cell>
        </row>
        <row r="61">
          <cell r="C61" t="str">
            <v>9.3</v>
          </cell>
        </row>
        <row r="62">
          <cell r="C62" t="str">
            <v>9.4</v>
          </cell>
          <cell r="D62" t="str">
            <v>Changing activity</v>
          </cell>
          <cell r="F62">
            <v>1</v>
          </cell>
        </row>
        <row r="63">
          <cell r="C63" t="str">
            <v>9.5</v>
          </cell>
        </row>
        <row r="64">
          <cell r="C64" t="str">
            <v>10.1</v>
          </cell>
          <cell r="D64" t="str">
            <v>Reduce emissions intensity</v>
          </cell>
          <cell r="F64">
            <v>-1</v>
          </cell>
        </row>
        <row r="65">
          <cell r="C65" t="str">
            <v>10.2</v>
          </cell>
        </row>
        <row r="66">
          <cell r="C66" t="str">
            <v>10.3</v>
          </cell>
        </row>
        <row r="67">
          <cell r="C67" t="str">
            <v>10.4</v>
          </cell>
        </row>
        <row r="68">
          <cell r="C68" t="str">
            <v>10.5</v>
          </cell>
        </row>
        <row r="69">
          <cell r="C69" t="str">
            <v>10.6</v>
          </cell>
        </row>
        <row r="70">
          <cell r="C70" t="str">
            <v>10.7</v>
          </cell>
        </row>
        <row r="71">
          <cell r="C71" t="str">
            <v>11.1</v>
          </cell>
          <cell r="D71" t="str">
            <v>Reduce emissions intensity</v>
          </cell>
          <cell r="F71">
            <v>1</v>
          </cell>
        </row>
        <row r="72">
          <cell r="C72" t="str">
            <v>11.2</v>
          </cell>
        </row>
        <row r="73">
          <cell r="C73" t="str">
            <v>11.3</v>
          </cell>
          <cell r="D73" t="str">
            <v>Reduce emissions intensity</v>
          </cell>
          <cell r="F73">
            <v>1</v>
          </cell>
        </row>
        <row r="74">
          <cell r="C74" t="str">
            <v>11.4</v>
          </cell>
        </row>
        <row r="75">
          <cell r="C75" t="str">
            <v>11.5</v>
          </cell>
          <cell r="D75" t="str">
            <v>Reduce emissions intensity</v>
          </cell>
          <cell r="F75">
            <v>1</v>
          </cell>
        </row>
        <row r="76">
          <cell r="C76" t="str">
            <v>11.6</v>
          </cell>
          <cell r="D76" t="str">
            <v>Reduce emissions intensity</v>
          </cell>
          <cell r="F76">
            <v>1</v>
          </cell>
        </row>
        <row r="77">
          <cell r="C77">
            <v>11.6</v>
          </cell>
          <cell r="D77" t="str">
            <v>Changing activity</v>
          </cell>
          <cell r="F77">
            <v>1</v>
          </cell>
        </row>
        <row r="78">
          <cell r="C78" t="str">
            <v>11.7</v>
          </cell>
        </row>
        <row r="79">
          <cell r="C79" t="str">
            <v>12.1</v>
          </cell>
        </row>
        <row r="80">
          <cell r="C80" t="str">
            <v>12.2</v>
          </cell>
          <cell r="D80" t="str">
            <v>Changing activity</v>
          </cell>
          <cell r="F80">
            <v>1</v>
          </cell>
        </row>
        <row r="81">
          <cell r="C81" t="str">
            <v>12.2</v>
          </cell>
          <cell r="D81" t="str">
            <v>Reduce emissions intensity</v>
          </cell>
          <cell r="F81">
            <v>1</v>
          </cell>
        </row>
        <row r="82">
          <cell r="C82" t="str">
            <v>12.3</v>
          </cell>
        </row>
        <row r="83">
          <cell r="C83" t="str">
            <v>12.4</v>
          </cell>
          <cell r="D83" t="str">
            <v>Reduce emissions intensity</v>
          </cell>
          <cell r="F83">
            <v>1</v>
          </cell>
        </row>
        <row r="84">
          <cell r="C84" t="str">
            <v>12.5</v>
          </cell>
          <cell r="D84" t="str">
            <v>Changing activity</v>
          </cell>
          <cell r="F84">
            <v>1</v>
          </cell>
        </row>
        <row r="85">
          <cell r="C85" t="str">
            <v>12.6</v>
          </cell>
        </row>
        <row r="86">
          <cell r="C86" t="str">
            <v>12.7</v>
          </cell>
        </row>
        <row r="87">
          <cell r="C87" t="str">
            <v>12.8</v>
          </cell>
        </row>
        <row r="88">
          <cell r="C88" t="str">
            <v>13.1</v>
          </cell>
        </row>
        <row r="89">
          <cell r="C89" t="str">
            <v>13.2</v>
          </cell>
        </row>
        <row r="90">
          <cell r="C90" t="str">
            <v>13.3</v>
          </cell>
        </row>
        <row r="91">
          <cell r="C91" t="str">
            <v>14.1</v>
          </cell>
          <cell r="D91" t="str">
            <v>Reduce emissions intensity</v>
          </cell>
          <cell r="F91">
            <v>1</v>
          </cell>
        </row>
        <row r="92">
          <cell r="C92" t="str">
            <v>14.2</v>
          </cell>
        </row>
        <row r="93">
          <cell r="C93" t="str">
            <v>14.3</v>
          </cell>
        </row>
        <row r="94">
          <cell r="C94" t="str">
            <v>14.4</v>
          </cell>
        </row>
        <row r="95">
          <cell r="C95" t="str">
            <v>14.5</v>
          </cell>
        </row>
        <row r="96">
          <cell r="C96" t="str">
            <v>14.6</v>
          </cell>
        </row>
        <row r="97">
          <cell r="C97" t="str">
            <v>14.7</v>
          </cell>
        </row>
        <row r="98">
          <cell r="C98" t="str">
            <v>15.1</v>
          </cell>
        </row>
        <row r="99">
          <cell r="C99" t="str">
            <v>15.2</v>
          </cell>
        </row>
        <row r="100">
          <cell r="C100" t="str">
            <v>15.3</v>
          </cell>
        </row>
        <row r="101">
          <cell r="C101" t="str">
            <v>15.4</v>
          </cell>
        </row>
        <row r="102">
          <cell r="C102" t="str">
            <v>15.5</v>
          </cell>
        </row>
        <row r="103">
          <cell r="C103" t="str">
            <v>15.6</v>
          </cell>
        </row>
        <row r="104">
          <cell r="C104" t="str">
            <v>15.7</v>
          </cell>
        </row>
        <row r="105">
          <cell r="C105" t="str">
            <v>15.8</v>
          </cell>
        </row>
        <row r="106">
          <cell r="C106" t="str">
            <v>15.9</v>
          </cell>
        </row>
        <row r="107">
          <cell r="C107" t="str">
            <v>16.1</v>
          </cell>
        </row>
        <row r="108">
          <cell r="C108" t="str">
            <v>16.2</v>
          </cell>
        </row>
        <row r="109">
          <cell r="C109" t="str">
            <v>16.3</v>
          </cell>
        </row>
        <row r="110">
          <cell r="C110" t="str">
            <v>16.4</v>
          </cell>
        </row>
        <row r="111">
          <cell r="C111" t="str">
            <v>16.5</v>
          </cell>
        </row>
        <row r="112">
          <cell r="C112" t="str">
            <v>16.6</v>
          </cell>
        </row>
        <row r="113">
          <cell r="C113" t="str">
            <v>16.7</v>
          </cell>
        </row>
        <row r="114">
          <cell r="C114" t="str">
            <v>16.8</v>
          </cell>
        </row>
        <row r="115">
          <cell r="C115" t="str">
            <v>16.9</v>
          </cell>
        </row>
        <row r="116">
          <cell r="C116" t="str">
            <v>16.10</v>
          </cell>
        </row>
      </sheetData>
      <sheetData sheetId="9">
        <row r="5">
          <cell r="C5" t="str">
            <v>1.1</v>
          </cell>
        </row>
        <row r="6">
          <cell r="C6" t="str">
            <v>1.2</v>
          </cell>
        </row>
        <row r="7">
          <cell r="C7" t="str">
            <v>1.3</v>
          </cell>
        </row>
        <row r="8">
          <cell r="C8" t="str">
            <v>1.4</v>
          </cell>
          <cell r="D8" t="str">
            <v>Reduce emissions intensity</v>
          </cell>
          <cell r="F8">
            <v>1</v>
          </cell>
        </row>
        <row r="9">
          <cell r="C9" t="str">
            <v>1.5</v>
          </cell>
        </row>
        <row r="10">
          <cell r="C10" t="str">
            <v>2.1</v>
          </cell>
          <cell r="D10" t="str">
            <v>Changing activity</v>
          </cell>
          <cell r="F10">
            <v>-1</v>
          </cell>
        </row>
        <row r="11">
          <cell r="C11" t="str">
            <v>2.1</v>
          </cell>
          <cell r="D11" t="str">
            <v>Reduce emissions intensity</v>
          </cell>
          <cell r="F11">
            <v>1</v>
          </cell>
        </row>
        <row r="12">
          <cell r="C12" t="str">
            <v>2.2</v>
          </cell>
        </row>
        <row r="13">
          <cell r="C13" t="str">
            <v>2.3</v>
          </cell>
          <cell r="D13" t="str">
            <v>Reduce emissions intensity</v>
          </cell>
          <cell r="F13">
            <v>1</v>
          </cell>
        </row>
        <row r="14">
          <cell r="C14" t="str">
            <v>2.4</v>
          </cell>
          <cell r="D14" t="str">
            <v>Reduce emissions intensity</v>
          </cell>
          <cell r="F14">
            <v>1</v>
          </cell>
        </row>
        <row r="15">
          <cell r="C15" t="str">
            <v>2.4</v>
          </cell>
          <cell r="D15" t="str">
            <v>Reduce emissions intensity</v>
          </cell>
          <cell r="F15">
            <v>1</v>
          </cell>
        </row>
        <row r="16">
          <cell r="C16" t="str">
            <v>2.5</v>
          </cell>
        </row>
        <row r="17">
          <cell r="C17" t="str">
            <v>3.1</v>
          </cell>
        </row>
        <row r="18">
          <cell r="C18" t="str">
            <v>3.2</v>
          </cell>
        </row>
        <row r="19">
          <cell r="C19" t="str">
            <v>3.3</v>
          </cell>
        </row>
        <row r="20">
          <cell r="C20" t="str">
            <v>3.4</v>
          </cell>
          <cell r="D20" t="str">
            <v>Reduce emissions intensity</v>
          </cell>
          <cell r="F20">
            <v>1</v>
          </cell>
        </row>
        <row r="21">
          <cell r="C21" t="str">
            <v>3.5</v>
          </cell>
        </row>
        <row r="22">
          <cell r="C22" t="str">
            <v>3.6</v>
          </cell>
        </row>
        <row r="23">
          <cell r="C23" t="str">
            <v>3.7</v>
          </cell>
        </row>
        <row r="24">
          <cell r="C24" t="str">
            <v>3.8</v>
          </cell>
        </row>
        <row r="25">
          <cell r="C25" t="str">
            <v>3.9</v>
          </cell>
          <cell r="D25" t="str">
            <v>Reduce emissions intensity</v>
          </cell>
          <cell r="F25">
            <v>1</v>
          </cell>
        </row>
        <row r="26">
          <cell r="C26" t="str">
            <v>3.9</v>
          </cell>
          <cell r="D26" t="str">
            <v>Reduce emissions intensity</v>
          </cell>
          <cell r="F26">
            <v>1</v>
          </cell>
        </row>
        <row r="27">
          <cell r="C27" t="str">
            <v>4.1</v>
          </cell>
        </row>
        <row r="28">
          <cell r="C28" t="str">
            <v>4.2</v>
          </cell>
        </row>
        <row r="29">
          <cell r="C29" t="str">
            <v>4.3</v>
          </cell>
        </row>
        <row r="30">
          <cell r="C30" t="str">
            <v>4.4</v>
          </cell>
        </row>
        <row r="31">
          <cell r="C31" t="str">
            <v>4.5</v>
          </cell>
        </row>
        <row r="32">
          <cell r="C32" t="str">
            <v>4.6</v>
          </cell>
        </row>
        <row r="33">
          <cell r="C33" t="str">
            <v>4.7</v>
          </cell>
        </row>
        <row r="34">
          <cell r="C34" t="str">
            <v>5.1</v>
          </cell>
        </row>
        <row r="35">
          <cell r="C35" t="str">
            <v>5.2</v>
          </cell>
        </row>
        <row r="36">
          <cell r="C36" t="str">
            <v>5.3</v>
          </cell>
        </row>
        <row r="37">
          <cell r="C37" t="str">
            <v>5.4</v>
          </cell>
        </row>
        <row r="38">
          <cell r="C38" t="str">
            <v>5.5</v>
          </cell>
        </row>
        <row r="39">
          <cell r="C39" t="str">
            <v>5.6</v>
          </cell>
        </row>
        <row r="40">
          <cell r="C40" t="str">
            <v>6.1</v>
          </cell>
          <cell r="D40" t="str">
            <v>Reduce emissions intensity</v>
          </cell>
          <cell r="F40">
            <v>1</v>
          </cell>
        </row>
        <row r="41">
          <cell r="C41" t="str">
            <v>6.2</v>
          </cell>
        </row>
        <row r="42">
          <cell r="C42" t="str">
            <v>6.3</v>
          </cell>
          <cell r="D42" t="str">
            <v>Reduce emissions intensity</v>
          </cell>
          <cell r="F42">
            <v>1</v>
          </cell>
        </row>
        <row r="43">
          <cell r="C43" t="str">
            <v>6.4</v>
          </cell>
          <cell r="D43" t="str">
            <v>Reduce emissions intensity</v>
          </cell>
          <cell r="F43">
            <v>1</v>
          </cell>
        </row>
        <row r="44">
          <cell r="C44" t="str">
            <v>6.4</v>
          </cell>
          <cell r="D44" t="str">
            <v>Changing activity</v>
          </cell>
          <cell r="F44">
            <v>1</v>
          </cell>
        </row>
        <row r="45">
          <cell r="C45" t="str">
            <v>6.5</v>
          </cell>
        </row>
        <row r="46">
          <cell r="C46" t="str">
            <v>6.6</v>
          </cell>
          <cell r="D46" t="str">
            <v>Changing activity</v>
          </cell>
          <cell r="F46">
            <v>1</v>
          </cell>
        </row>
        <row r="47">
          <cell r="C47" t="str">
            <v>7.1</v>
          </cell>
        </row>
        <row r="48">
          <cell r="C48" t="str">
            <v>7.2</v>
          </cell>
          <cell r="D48" t="str">
            <v>Changing activity</v>
          </cell>
          <cell r="F48">
            <v>1</v>
          </cell>
        </row>
        <row r="49">
          <cell r="C49" t="str">
            <v>7.3</v>
          </cell>
        </row>
        <row r="50">
          <cell r="C50" t="str">
            <v>8.1</v>
          </cell>
        </row>
        <row r="51">
          <cell r="C51" t="str">
            <v>8.2</v>
          </cell>
          <cell r="D51" t="str">
            <v>Reduce emissions intensity</v>
          </cell>
          <cell r="F51">
            <v>1</v>
          </cell>
        </row>
        <row r="52">
          <cell r="C52" t="str">
            <v>8.3</v>
          </cell>
        </row>
        <row r="53">
          <cell r="C53" t="str">
            <v>8.4</v>
          </cell>
          <cell r="D53" t="str">
            <v>Changing activity</v>
          </cell>
          <cell r="F53">
            <v>1</v>
          </cell>
        </row>
        <row r="54">
          <cell r="C54">
            <v>8.4</v>
          </cell>
          <cell r="D54" t="str">
            <v>Reduce emissions intensity</v>
          </cell>
          <cell r="F54">
            <v>1</v>
          </cell>
        </row>
        <row r="55">
          <cell r="C55" t="str">
            <v>8.5</v>
          </cell>
        </row>
        <row r="56">
          <cell r="C56" t="str">
            <v>8.6</v>
          </cell>
        </row>
        <row r="57">
          <cell r="C57" t="str">
            <v>8.7</v>
          </cell>
        </row>
        <row r="58">
          <cell r="C58" t="str">
            <v>8.8</v>
          </cell>
        </row>
        <row r="59">
          <cell r="C59" t="str">
            <v>8.9</v>
          </cell>
        </row>
        <row r="60">
          <cell r="C60" t="str">
            <v>8.10</v>
          </cell>
        </row>
        <row r="61">
          <cell r="C61" t="str">
            <v>9.1</v>
          </cell>
        </row>
        <row r="62">
          <cell r="C62" t="str">
            <v>9.2</v>
          </cell>
        </row>
        <row r="63">
          <cell r="C63" t="str">
            <v>9.3</v>
          </cell>
        </row>
        <row r="64">
          <cell r="C64" t="str">
            <v>9.4</v>
          </cell>
          <cell r="D64" t="str">
            <v>Reduce emissions intensity</v>
          </cell>
          <cell r="F64">
            <v>1</v>
          </cell>
        </row>
        <row r="65">
          <cell r="C65" t="str">
            <v>9.5</v>
          </cell>
        </row>
        <row r="66">
          <cell r="C66" t="str">
            <v>10.1</v>
          </cell>
          <cell r="D66" t="str">
            <v>Reduce emissions intensity</v>
          </cell>
          <cell r="F66">
            <v>1</v>
          </cell>
        </row>
        <row r="67">
          <cell r="C67" t="str">
            <v>10.2</v>
          </cell>
        </row>
        <row r="68">
          <cell r="C68" t="str">
            <v>10.3</v>
          </cell>
        </row>
        <row r="69">
          <cell r="C69" t="str">
            <v>10.4</v>
          </cell>
        </row>
        <row r="70">
          <cell r="C70" t="str">
            <v>10.5</v>
          </cell>
        </row>
        <row r="71">
          <cell r="C71" t="str">
            <v>10.6</v>
          </cell>
        </row>
        <row r="72">
          <cell r="C72" t="str">
            <v>10.7</v>
          </cell>
        </row>
        <row r="73">
          <cell r="C73" t="str">
            <v>11.1</v>
          </cell>
        </row>
        <row r="74">
          <cell r="C74" t="str">
            <v>11.2</v>
          </cell>
        </row>
        <row r="75">
          <cell r="C75" t="str">
            <v>11.3</v>
          </cell>
        </row>
        <row r="76">
          <cell r="C76" t="str">
            <v>11.4</v>
          </cell>
        </row>
        <row r="77">
          <cell r="C77" t="str">
            <v>11.5</v>
          </cell>
        </row>
        <row r="78">
          <cell r="C78" t="str">
            <v>11.6</v>
          </cell>
        </row>
        <row r="79">
          <cell r="C79" t="str">
            <v>11.7</v>
          </cell>
        </row>
        <row r="80">
          <cell r="C80" t="str">
            <v>12.1</v>
          </cell>
        </row>
        <row r="81">
          <cell r="C81" t="str">
            <v>12.2</v>
          </cell>
          <cell r="D81" t="str">
            <v>Changing activity</v>
          </cell>
          <cell r="F81">
            <v>1</v>
          </cell>
        </row>
        <row r="82">
          <cell r="C82" t="str">
            <v>12.2</v>
          </cell>
          <cell r="D82" t="str">
            <v>Reduce emissions intensity</v>
          </cell>
          <cell r="F82">
            <v>1</v>
          </cell>
        </row>
        <row r="83">
          <cell r="C83" t="str">
            <v>12.3</v>
          </cell>
        </row>
        <row r="84">
          <cell r="C84" t="str">
            <v>12.4</v>
          </cell>
          <cell r="D84" t="str">
            <v>Reduce emissions intensity</v>
          </cell>
          <cell r="F84">
            <v>1</v>
          </cell>
        </row>
        <row r="85">
          <cell r="C85">
            <v>12.4</v>
          </cell>
          <cell r="D85" t="str">
            <v>Reduce emissions intensity</v>
          </cell>
          <cell r="F85">
            <v>1</v>
          </cell>
        </row>
        <row r="86">
          <cell r="C86" t="str">
            <v>12.5</v>
          </cell>
        </row>
        <row r="87">
          <cell r="C87" t="str">
            <v>12.6</v>
          </cell>
        </row>
        <row r="88">
          <cell r="C88" t="str">
            <v>12.7</v>
          </cell>
        </row>
        <row r="89">
          <cell r="C89" t="str">
            <v>12.8</v>
          </cell>
        </row>
        <row r="90">
          <cell r="C90" t="str">
            <v>13.1</v>
          </cell>
          <cell r="D90" t="str">
            <v>Reduce emissions intensity</v>
          </cell>
          <cell r="F90">
            <v>1</v>
          </cell>
        </row>
        <row r="91">
          <cell r="C91">
            <v>13.1</v>
          </cell>
          <cell r="D91" t="str">
            <v>Reduce emissions intensity</v>
          </cell>
          <cell r="F91">
            <v>1</v>
          </cell>
        </row>
        <row r="92">
          <cell r="C92" t="str">
            <v>13.2</v>
          </cell>
        </row>
        <row r="93">
          <cell r="C93" t="str">
            <v>13.3</v>
          </cell>
        </row>
        <row r="94">
          <cell r="C94">
            <v>14.1</v>
          </cell>
          <cell r="D94" t="str">
            <v>Reduce emissions intensity</v>
          </cell>
          <cell r="F94">
            <v>1</v>
          </cell>
        </row>
        <row r="95">
          <cell r="C95" t="str">
            <v>14.2</v>
          </cell>
        </row>
        <row r="96">
          <cell r="C96" t="str">
            <v>14.3</v>
          </cell>
        </row>
        <row r="97">
          <cell r="C97" t="str">
            <v>14.4</v>
          </cell>
        </row>
        <row r="98">
          <cell r="C98" t="str">
            <v>14.5</v>
          </cell>
        </row>
        <row r="99">
          <cell r="C99" t="str">
            <v>14.6</v>
          </cell>
        </row>
        <row r="100">
          <cell r="C100" t="str">
            <v>14.7</v>
          </cell>
        </row>
        <row r="101">
          <cell r="C101" t="str">
            <v>15.1</v>
          </cell>
          <cell r="D101" t="str">
            <v>Changing activity</v>
          </cell>
          <cell r="F101">
            <v>1</v>
          </cell>
        </row>
        <row r="102">
          <cell r="C102">
            <v>15.1</v>
          </cell>
          <cell r="D102" t="str">
            <v>Reduce emissions intensity</v>
          </cell>
          <cell r="F102">
            <v>1</v>
          </cell>
        </row>
        <row r="103">
          <cell r="C103" t="str">
            <v>15.2</v>
          </cell>
          <cell r="D103" t="str">
            <v>Changing activity</v>
          </cell>
          <cell r="F103">
            <v>1</v>
          </cell>
        </row>
        <row r="104">
          <cell r="C104">
            <v>15.3</v>
          </cell>
          <cell r="D104" t="str">
            <v>Reduce emissions intensity</v>
          </cell>
          <cell r="F104">
            <v>1</v>
          </cell>
        </row>
        <row r="105">
          <cell r="C105">
            <v>15.4</v>
          </cell>
          <cell r="D105" t="str">
            <v>Reduce emissions intensity</v>
          </cell>
          <cell r="F105">
            <v>1</v>
          </cell>
        </row>
        <row r="107">
          <cell r="C107" t="str">
            <v>15.5</v>
          </cell>
          <cell r="D107" t="str">
            <v>Reduce emissions intensity</v>
          </cell>
          <cell r="F107">
            <v>1</v>
          </cell>
        </row>
        <row r="108">
          <cell r="C108" t="str">
            <v>15.6</v>
          </cell>
        </row>
        <row r="109">
          <cell r="C109" t="str">
            <v>15.7</v>
          </cell>
        </row>
        <row r="110">
          <cell r="C110" t="str">
            <v>15.8</v>
          </cell>
        </row>
        <row r="111">
          <cell r="C111" t="str">
            <v>15.9</v>
          </cell>
        </row>
        <row r="112">
          <cell r="C112" t="str">
            <v>16.1</v>
          </cell>
        </row>
        <row r="113">
          <cell r="C113" t="str">
            <v>16.2</v>
          </cell>
        </row>
        <row r="114">
          <cell r="C114" t="str">
            <v>16.3</v>
          </cell>
        </row>
        <row r="115">
          <cell r="C115" t="str">
            <v>16.4</v>
          </cell>
        </row>
        <row r="116">
          <cell r="C116" t="str">
            <v>16.5</v>
          </cell>
        </row>
        <row r="117">
          <cell r="C117" t="str">
            <v>16.6</v>
          </cell>
        </row>
        <row r="118">
          <cell r="C118" t="str">
            <v>16.7</v>
          </cell>
        </row>
        <row r="119">
          <cell r="C119" t="str">
            <v>16.8</v>
          </cell>
        </row>
        <row r="120">
          <cell r="C120" t="str">
            <v>16.9</v>
          </cell>
        </row>
        <row r="121">
          <cell r="C121" t="str">
            <v>16.10</v>
          </cell>
        </row>
      </sheetData>
      <sheetData sheetId="10">
        <row r="5">
          <cell r="C5" t="str">
            <v>1.1</v>
          </cell>
          <cell r="D5" t="str">
            <v>Changing activity</v>
          </cell>
          <cell r="F5">
            <v>-1</v>
          </cell>
        </row>
        <row r="6">
          <cell r="C6" t="str">
            <v>1.2</v>
          </cell>
          <cell r="D6" t="str">
            <v>Changing activity</v>
          </cell>
          <cell r="F6">
            <v>1</v>
          </cell>
        </row>
        <row r="7">
          <cell r="C7" t="str">
            <v>1.3</v>
          </cell>
        </row>
        <row r="8">
          <cell r="C8" t="str">
            <v>1.4</v>
          </cell>
          <cell r="D8" t="str">
            <v>Changing activity</v>
          </cell>
          <cell r="F8">
            <v>-1</v>
          </cell>
        </row>
        <row r="9">
          <cell r="C9" t="str">
            <v>1.4</v>
          </cell>
          <cell r="D9" t="str">
            <v>Changing activity</v>
          </cell>
          <cell r="F9">
            <v>1</v>
          </cell>
        </row>
        <row r="10">
          <cell r="C10" t="str">
            <v>1.5</v>
          </cell>
        </row>
        <row r="11">
          <cell r="C11" t="str">
            <v>2.1</v>
          </cell>
          <cell r="D11" t="str">
            <v>Changing activity</v>
          </cell>
          <cell r="F11">
            <v>-1</v>
          </cell>
        </row>
        <row r="12">
          <cell r="C12" t="str">
            <v>2.1</v>
          </cell>
          <cell r="D12" t="str">
            <v>Changing activity</v>
          </cell>
          <cell r="F12">
            <v>1</v>
          </cell>
        </row>
        <row r="13">
          <cell r="C13" t="str">
            <v>2.2</v>
          </cell>
        </row>
        <row r="14">
          <cell r="C14" t="str">
            <v>2.3</v>
          </cell>
          <cell r="D14" t="str">
            <v>Changing activity</v>
          </cell>
          <cell r="F14">
            <v>-1</v>
          </cell>
        </row>
        <row r="15">
          <cell r="C15" t="str">
            <v>2.3</v>
          </cell>
          <cell r="D15" t="str">
            <v>Changing activity</v>
          </cell>
          <cell r="F15">
            <v>1</v>
          </cell>
        </row>
        <row r="16">
          <cell r="C16" t="str">
            <v>2.3</v>
          </cell>
          <cell r="D16" t="str">
            <v>Changing activity</v>
          </cell>
          <cell r="F16">
            <v>1</v>
          </cell>
        </row>
        <row r="17">
          <cell r="C17" t="str">
            <v>2.4</v>
          </cell>
          <cell r="D17" t="str">
            <v>Changing activity</v>
          </cell>
          <cell r="F17">
            <v>1</v>
          </cell>
        </row>
        <row r="18">
          <cell r="C18" t="str">
            <v>2.4</v>
          </cell>
          <cell r="D18" t="str">
            <v>Changing activity</v>
          </cell>
          <cell r="F18">
            <v>1</v>
          </cell>
        </row>
        <row r="19">
          <cell r="C19" t="str">
            <v>2.5</v>
          </cell>
        </row>
        <row r="20">
          <cell r="C20" t="str">
            <v>3.1</v>
          </cell>
        </row>
        <row r="21">
          <cell r="C21" t="str">
            <v>3.2</v>
          </cell>
        </row>
        <row r="22">
          <cell r="C22" t="str">
            <v>3.3</v>
          </cell>
        </row>
        <row r="23">
          <cell r="C23" t="str">
            <v>3.4</v>
          </cell>
          <cell r="D23" t="str">
            <v>Changing activity</v>
          </cell>
          <cell r="F23">
            <v>1</v>
          </cell>
        </row>
        <row r="24">
          <cell r="C24" t="str">
            <v>3.5</v>
          </cell>
        </row>
        <row r="25">
          <cell r="C25" t="str">
            <v>3.6</v>
          </cell>
        </row>
        <row r="26">
          <cell r="C26" t="str">
            <v>3.7</v>
          </cell>
        </row>
        <row r="27">
          <cell r="C27" t="str">
            <v>3.8</v>
          </cell>
        </row>
        <row r="28">
          <cell r="C28" t="str">
            <v>3.9</v>
          </cell>
          <cell r="D28" t="str">
            <v>Changing activity</v>
          </cell>
          <cell r="F28">
            <v>1</v>
          </cell>
        </row>
        <row r="29">
          <cell r="C29" t="str">
            <v>4.1</v>
          </cell>
        </row>
        <row r="30">
          <cell r="C30" t="str">
            <v>4.2</v>
          </cell>
        </row>
        <row r="31">
          <cell r="C31" t="str">
            <v>4.3</v>
          </cell>
        </row>
        <row r="32">
          <cell r="C32" t="str">
            <v>4.4</v>
          </cell>
        </row>
        <row r="33">
          <cell r="C33" t="str">
            <v>4.5</v>
          </cell>
        </row>
        <row r="34">
          <cell r="C34" t="str">
            <v>4.6</v>
          </cell>
        </row>
        <row r="35">
          <cell r="C35" t="str">
            <v>4.7</v>
          </cell>
        </row>
        <row r="36">
          <cell r="C36" t="str">
            <v>5.1</v>
          </cell>
        </row>
        <row r="37">
          <cell r="C37" t="str">
            <v>5.2</v>
          </cell>
        </row>
        <row r="38">
          <cell r="C38" t="str">
            <v>5.3</v>
          </cell>
        </row>
        <row r="39">
          <cell r="C39" t="str">
            <v>5.4</v>
          </cell>
        </row>
        <row r="40">
          <cell r="C40" t="str">
            <v>5.5</v>
          </cell>
        </row>
        <row r="41">
          <cell r="C41" t="str">
            <v>5.6</v>
          </cell>
        </row>
        <row r="42">
          <cell r="C42" t="str">
            <v>6.1</v>
          </cell>
        </row>
        <row r="43">
          <cell r="C43" t="str">
            <v>6.2</v>
          </cell>
        </row>
        <row r="44">
          <cell r="C44" t="str">
            <v>6.3</v>
          </cell>
        </row>
        <row r="45">
          <cell r="C45" t="str">
            <v>6.4</v>
          </cell>
        </row>
        <row r="46">
          <cell r="C46" t="str">
            <v>6.5</v>
          </cell>
        </row>
        <row r="47">
          <cell r="C47" t="str">
            <v>6.6</v>
          </cell>
          <cell r="D47" t="str">
            <v>Changing activity</v>
          </cell>
          <cell r="F47">
            <v>1</v>
          </cell>
        </row>
        <row r="48">
          <cell r="C48" t="str">
            <v>7.1</v>
          </cell>
        </row>
        <row r="49">
          <cell r="C49" t="str">
            <v>7.2</v>
          </cell>
        </row>
        <row r="50">
          <cell r="C50" t="str">
            <v>7.3</v>
          </cell>
        </row>
        <row r="51">
          <cell r="C51" t="str">
            <v>8.1</v>
          </cell>
        </row>
        <row r="52">
          <cell r="C52" t="str">
            <v>8.2</v>
          </cell>
        </row>
        <row r="53">
          <cell r="C53" t="str">
            <v>8.3</v>
          </cell>
          <cell r="D53" t="str">
            <v>Changing activity</v>
          </cell>
          <cell r="F53">
            <v>1</v>
          </cell>
        </row>
        <row r="54">
          <cell r="C54" t="str">
            <v>8.4</v>
          </cell>
          <cell r="D54" t="str">
            <v>Changing activity</v>
          </cell>
          <cell r="F54">
            <v>1</v>
          </cell>
        </row>
        <row r="55">
          <cell r="C55" t="str">
            <v>8.5</v>
          </cell>
        </row>
        <row r="56">
          <cell r="C56" t="str">
            <v>8.6</v>
          </cell>
        </row>
        <row r="57">
          <cell r="C57" t="str">
            <v>8.7</v>
          </cell>
        </row>
        <row r="58">
          <cell r="C58" t="str">
            <v>8.8</v>
          </cell>
        </row>
        <row r="59">
          <cell r="C59" t="str">
            <v>8.9</v>
          </cell>
          <cell r="D59" t="str">
            <v>Changing activity</v>
          </cell>
          <cell r="F59">
            <v>1</v>
          </cell>
        </row>
        <row r="60">
          <cell r="C60" t="str">
            <v>8.10</v>
          </cell>
        </row>
        <row r="61">
          <cell r="C61" t="str">
            <v>9.1</v>
          </cell>
        </row>
        <row r="62">
          <cell r="C62" t="str">
            <v>9.2</v>
          </cell>
        </row>
        <row r="63">
          <cell r="C63" t="str">
            <v>9.3</v>
          </cell>
        </row>
        <row r="64">
          <cell r="C64" t="str">
            <v>9.4</v>
          </cell>
        </row>
        <row r="65">
          <cell r="C65" t="str">
            <v>9.5</v>
          </cell>
        </row>
        <row r="66">
          <cell r="C66" t="str">
            <v>10.1</v>
          </cell>
          <cell r="D66" t="str">
            <v>Changing activity</v>
          </cell>
          <cell r="F66">
            <v>-1</v>
          </cell>
        </row>
        <row r="67">
          <cell r="C67" t="str">
            <v>10.2</v>
          </cell>
        </row>
        <row r="68">
          <cell r="C68" t="str">
            <v>10.3</v>
          </cell>
        </row>
        <row r="69">
          <cell r="C69" t="str">
            <v>10.4</v>
          </cell>
        </row>
        <row r="70">
          <cell r="C70" t="str">
            <v>10.5</v>
          </cell>
        </row>
        <row r="71">
          <cell r="C71" t="str">
            <v>10.6</v>
          </cell>
        </row>
        <row r="72">
          <cell r="C72" t="str">
            <v>10.7</v>
          </cell>
        </row>
        <row r="73">
          <cell r="C73" t="str">
            <v>11.1</v>
          </cell>
        </row>
        <row r="74">
          <cell r="C74" t="str">
            <v>11.2</v>
          </cell>
        </row>
        <row r="75">
          <cell r="C75" t="str">
            <v>11.3</v>
          </cell>
        </row>
        <row r="76">
          <cell r="C76" t="str">
            <v>11.4</v>
          </cell>
          <cell r="D76" t="str">
            <v>Changing activity</v>
          </cell>
          <cell r="F76">
            <v>1</v>
          </cell>
        </row>
        <row r="77">
          <cell r="C77">
            <v>11.4</v>
          </cell>
          <cell r="D77" t="str">
            <v>Changing activity</v>
          </cell>
          <cell r="F77">
            <v>1</v>
          </cell>
        </row>
        <row r="78">
          <cell r="C78" t="str">
            <v>11.5</v>
          </cell>
          <cell r="D78" t="str">
            <v>Changing activity</v>
          </cell>
          <cell r="F78">
            <v>1</v>
          </cell>
        </row>
        <row r="79">
          <cell r="C79" t="str">
            <v>11.6</v>
          </cell>
        </row>
        <row r="80">
          <cell r="C80" t="str">
            <v>11.7</v>
          </cell>
          <cell r="D80" t="str">
            <v>Changing activity</v>
          </cell>
          <cell r="F80">
            <v>1</v>
          </cell>
        </row>
        <row r="81">
          <cell r="C81" t="str">
            <v>12.1</v>
          </cell>
        </row>
        <row r="82">
          <cell r="C82" t="str">
            <v>12.2</v>
          </cell>
          <cell r="D82" t="str">
            <v>Changing activity</v>
          </cell>
          <cell r="F82">
            <v>1</v>
          </cell>
        </row>
        <row r="83">
          <cell r="C83" t="str">
            <v>12.3</v>
          </cell>
        </row>
        <row r="84">
          <cell r="C84" t="str">
            <v>12.4</v>
          </cell>
          <cell r="D84" t="str">
            <v>Changing activity</v>
          </cell>
          <cell r="F84">
            <v>1</v>
          </cell>
        </row>
        <row r="85">
          <cell r="C85" t="str">
            <v>12.5</v>
          </cell>
        </row>
        <row r="86">
          <cell r="C86" t="str">
            <v>12.6</v>
          </cell>
        </row>
        <row r="87">
          <cell r="C87" t="str">
            <v>12.7</v>
          </cell>
        </row>
        <row r="88">
          <cell r="C88" t="str">
            <v>12.8</v>
          </cell>
        </row>
        <row r="89">
          <cell r="C89" t="str">
            <v>13.1</v>
          </cell>
          <cell r="D89" t="str">
            <v>Changing activity</v>
          </cell>
          <cell r="F89">
            <v>1</v>
          </cell>
        </row>
        <row r="90">
          <cell r="C90" t="str">
            <v>13.2</v>
          </cell>
        </row>
        <row r="91">
          <cell r="C91" t="str">
            <v>13.3</v>
          </cell>
        </row>
        <row r="92">
          <cell r="C92" t="str">
            <v>14.1</v>
          </cell>
        </row>
        <row r="93">
          <cell r="C93" t="str">
            <v>14.2</v>
          </cell>
          <cell r="D93" t="str">
            <v>Changing activity</v>
          </cell>
          <cell r="F93">
            <v>1</v>
          </cell>
        </row>
        <row r="94">
          <cell r="C94" t="str">
            <v>14.3</v>
          </cell>
        </row>
        <row r="95">
          <cell r="C95" t="str">
            <v>14.4</v>
          </cell>
        </row>
        <row r="96">
          <cell r="C96" t="str">
            <v>14.5</v>
          </cell>
          <cell r="D96" t="str">
            <v>Changing activity</v>
          </cell>
          <cell r="F96">
            <v>1</v>
          </cell>
        </row>
        <row r="97">
          <cell r="C97" t="str">
            <v>14.6</v>
          </cell>
        </row>
        <row r="98">
          <cell r="C98" t="str">
            <v>14.7</v>
          </cell>
          <cell r="D98" t="str">
            <v>Changing activity</v>
          </cell>
          <cell r="F98">
            <v>1</v>
          </cell>
        </row>
        <row r="99">
          <cell r="C99" t="str">
            <v>15.1</v>
          </cell>
          <cell r="D99" t="str">
            <v>Changing activity</v>
          </cell>
          <cell r="F99">
            <v>1</v>
          </cell>
        </row>
        <row r="100">
          <cell r="C100">
            <v>15.2</v>
          </cell>
          <cell r="D100" t="str">
            <v>Changing activity</v>
          </cell>
          <cell r="F100">
            <v>1</v>
          </cell>
        </row>
        <row r="101">
          <cell r="C101" t="str">
            <v>15.2</v>
          </cell>
          <cell r="D101" t="str">
            <v>Changing activity</v>
          </cell>
          <cell r="F101">
            <v>1</v>
          </cell>
        </row>
        <row r="102">
          <cell r="C102">
            <v>15.3</v>
          </cell>
          <cell r="D102" t="str">
            <v>Changing activity</v>
          </cell>
          <cell r="F102">
            <v>1</v>
          </cell>
        </row>
        <row r="103">
          <cell r="C103" t="str">
            <v>15.3</v>
          </cell>
          <cell r="D103" t="str">
            <v>Changing activity</v>
          </cell>
          <cell r="F103">
            <v>1</v>
          </cell>
        </row>
        <row r="104">
          <cell r="C104" t="str">
            <v>15.4</v>
          </cell>
          <cell r="D104" t="str">
            <v>Changing activity</v>
          </cell>
          <cell r="F104">
            <v>1</v>
          </cell>
        </row>
        <row r="105">
          <cell r="C105" t="str">
            <v>15.5</v>
          </cell>
          <cell r="D105" t="str">
            <v>Changing activity</v>
          </cell>
          <cell r="F105">
            <v>1</v>
          </cell>
        </row>
        <row r="106">
          <cell r="C106" t="str">
            <v>15.6</v>
          </cell>
        </row>
        <row r="107">
          <cell r="C107" t="str">
            <v>15.7</v>
          </cell>
        </row>
        <row r="108">
          <cell r="C108" t="str">
            <v>15.8</v>
          </cell>
        </row>
        <row r="109">
          <cell r="C109" t="str">
            <v>15.9</v>
          </cell>
        </row>
        <row r="110">
          <cell r="C110" t="str">
            <v>16.1</v>
          </cell>
        </row>
        <row r="111">
          <cell r="C111" t="str">
            <v>16.2</v>
          </cell>
        </row>
        <row r="112">
          <cell r="C112" t="str">
            <v>16.3</v>
          </cell>
        </row>
        <row r="113">
          <cell r="C113" t="str">
            <v>16.4</v>
          </cell>
        </row>
        <row r="114">
          <cell r="C114" t="str">
            <v>16.5</v>
          </cell>
        </row>
        <row r="115">
          <cell r="C115" t="str">
            <v>16.6</v>
          </cell>
        </row>
        <row r="116">
          <cell r="C116" t="str">
            <v>16.7</v>
          </cell>
          <cell r="D116" t="str">
            <v>Changing activity</v>
          </cell>
          <cell r="F116">
            <v>1</v>
          </cell>
        </row>
        <row r="117">
          <cell r="C117" t="str">
            <v>16.8</v>
          </cell>
        </row>
        <row r="118">
          <cell r="C118" t="str">
            <v>16.9</v>
          </cell>
        </row>
        <row r="119">
          <cell r="C119" t="str">
            <v>16.10</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33C9E-EF24-4138-89F6-897AF2D272CB}">
  <sheetPr>
    <tabColor theme="4" tint="-0.249977111117893"/>
  </sheetPr>
  <dimension ref="B1:AF46"/>
  <sheetViews>
    <sheetView showGridLines="0" tabSelected="1" zoomScale="80" zoomScaleNormal="80" workbookViewId="0">
      <selection activeCell="B2" sqref="B2:AD4"/>
    </sheetView>
  </sheetViews>
  <sheetFormatPr defaultColWidth="9.3046875" defaultRowHeight="14.6" x14ac:dyDescent="0.4"/>
  <cols>
    <col min="1" max="1" width="1.69140625" style="7" customWidth="1"/>
    <col min="2" max="2" width="3.3046875" style="7" customWidth="1"/>
    <col min="3" max="3" width="5.69140625" style="7" customWidth="1"/>
    <col min="4" max="5" width="11.69140625" style="7" customWidth="1"/>
    <col min="6" max="6" width="4.69140625" style="7" customWidth="1"/>
    <col min="7" max="8" width="12.3828125" style="7" customWidth="1"/>
    <col min="9" max="9" width="4.69140625" style="7" customWidth="1"/>
    <col min="10" max="10" width="9.3046875" style="7" customWidth="1"/>
    <col min="11" max="11" width="3.69140625" style="7" customWidth="1"/>
    <col min="12" max="12" width="9.3046875" style="7"/>
    <col min="13" max="13" width="3.69140625" style="7" customWidth="1"/>
    <col min="14" max="14" width="9.3046875" style="7"/>
    <col min="15" max="15" width="3.69140625" style="7" customWidth="1"/>
    <col min="16" max="16" width="9.3046875" style="7"/>
    <col min="17" max="17" width="3.69140625" style="7" customWidth="1"/>
    <col min="18" max="18" width="9.3046875" style="7"/>
    <col min="19" max="19" width="3.69140625" style="7" customWidth="1"/>
    <col min="20" max="20" width="10.84375" style="7" customWidth="1"/>
    <col min="21" max="21" width="3.69140625" style="7" customWidth="1"/>
    <col min="22" max="22" width="9.3046875" style="7"/>
    <col min="23" max="23" width="3.69140625" style="7" customWidth="1"/>
    <col min="24" max="24" width="2.3828125" style="7" customWidth="1"/>
    <col min="25" max="28" width="9.3046875" style="7"/>
    <col min="29" max="29" width="10.3828125" style="7" customWidth="1"/>
    <col min="30" max="30" width="3.69140625" style="7" customWidth="1"/>
    <col min="31" max="31" width="2.53515625" style="7" customWidth="1"/>
    <col min="32" max="32" width="4.15234375" style="7" customWidth="1"/>
    <col min="33" max="16384" width="9.3046875" style="7"/>
  </cols>
  <sheetData>
    <row r="1" spans="2:32" ht="6" customHeight="1" thickBot="1" x14ac:dyDescent="0.45"/>
    <row r="2" spans="2:32" ht="18" customHeight="1" x14ac:dyDescent="0.4">
      <c r="B2" s="340" t="s">
        <v>1356</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2"/>
    </row>
    <row r="3" spans="2:32" ht="18" customHeight="1" thickBot="1" x14ac:dyDescent="0.45">
      <c r="B3" s="343"/>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5"/>
    </row>
    <row r="4" spans="2:32" ht="27.9" customHeight="1" thickBot="1" x14ac:dyDescent="0.45">
      <c r="B4" s="346" t="s">
        <v>1357</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8"/>
    </row>
    <row r="5" spans="2:32" ht="8.15" customHeight="1" x14ac:dyDescent="0.4">
      <c r="B5" s="349"/>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1"/>
    </row>
    <row r="6" spans="2:32" ht="22" customHeight="1" x14ac:dyDescent="0.7">
      <c r="B6" s="352"/>
      <c r="C6" s="353" t="s">
        <v>1358</v>
      </c>
      <c r="D6" s="354"/>
      <c r="E6" s="354"/>
      <c r="F6" s="355"/>
      <c r="G6" s="355"/>
      <c r="H6" s="355"/>
      <c r="I6" s="355"/>
      <c r="J6" s="355"/>
      <c r="K6" s="355"/>
      <c r="L6" s="355"/>
      <c r="M6" s="355"/>
      <c r="N6" s="355"/>
      <c r="O6" s="355"/>
      <c r="P6" s="355"/>
      <c r="Q6" s="355"/>
      <c r="R6" s="355"/>
      <c r="S6" s="355"/>
      <c r="T6" s="355"/>
      <c r="U6" s="355"/>
      <c r="V6" s="355"/>
      <c r="W6" s="355"/>
      <c r="X6" s="356"/>
      <c r="Y6" s="353" t="s">
        <v>1359</v>
      </c>
      <c r="Z6" s="355"/>
      <c r="AA6" s="355"/>
      <c r="AB6" s="355"/>
      <c r="AC6" s="355"/>
      <c r="AD6" s="357"/>
    </row>
    <row r="7" spans="2:32" ht="28.3" customHeight="1" x14ac:dyDescent="0.45">
      <c r="B7" s="352"/>
      <c r="C7" s="406" t="s">
        <v>1380</v>
      </c>
      <c r="D7" s="407"/>
      <c r="E7" s="407"/>
      <c r="F7" s="407"/>
      <c r="G7" s="407"/>
      <c r="H7" s="407"/>
      <c r="I7" s="407"/>
      <c r="J7" s="407"/>
      <c r="K7" s="407"/>
      <c r="L7" s="407"/>
      <c r="M7" s="407"/>
      <c r="N7" s="407"/>
      <c r="O7" s="407"/>
      <c r="P7" s="407"/>
      <c r="Q7" s="407"/>
      <c r="R7" s="407"/>
      <c r="S7" s="407"/>
      <c r="T7" s="407"/>
      <c r="U7" s="407"/>
      <c r="V7" s="407"/>
      <c r="W7" s="355"/>
      <c r="X7" s="356"/>
      <c r="Y7" s="355"/>
      <c r="Z7" s="355"/>
      <c r="AA7" s="355"/>
      <c r="AB7" s="355"/>
      <c r="AC7" s="355"/>
      <c r="AD7" s="357"/>
    </row>
    <row r="8" spans="2:32" ht="63.9" customHeight="1" x14ac:dyDescent="0.45">
      <c r="B8" s="352"/>
      <c r="C8" s="408" t="s">
        <v>1381</v>
      </c>
      <c r="D8" s="408"/>
      <c r="E8" s="408"/>
      <c r="F8" s="408"/>
      <c r="G8" s="408"/>
      <c r="H8" s="408"/>
      <c r="I8" s="408"/>
      <c r="J8" s="408"/>
      <c r="K8" s="408"/>
      <c r="L8" s="408"/>
      <c r="M8" s="408"/>
      <c r="N8" s="408"/>
      <c r="O8" s="408"/>
      <c r="P8" s="408"/>
      <c r="Q8" s="408"/>
      <c r="R8" s="408"/>
      <c r="S8" s="408"/>
      <c r="T8" s="408"/>
      <c r="U8" s="408"/>
      <c r="V8" s="408"/>
      <c r="W8" s="358"/>
      <c r="X8" s="359"/>
      <c r="Y8" s="360" t="s">
        <v>1360</v>
      </c>
      <c r="Z8" s="361"/>
      <c r="AA8" s="358"/>
      <c r="AB8" s="358"/>
      <c r="AC8" s="358"/>
      <c r="AD8" s="357"/>
    </row>
    <row r="9" spans="2:32" ht="15" customHeight="1" thickBot="1" x14ac:dyDescent="0.45">
      <c r="B9" s="352"/>
      <c r="C9" s="355"/>
      <c r="D9" s="355"/>
      <c r="E9" s="355"/>
      <c r="F9" s="355"/>
      <c r="G9" s="355"/>
      <c r="H9" s="355"/>
      <c r="I9" s="355"/>
      <c r="J9" s="355"/>
      <c r="K9" s="355"/>
      <c r="L9" s="355"/>
      <c r="M9" s="355"/>
      <c r="N9" s="355"/>
      <c r="O9" s="355"/>
      <c r="P9" s="355"/>
      <c r="Q9" s="355"/>
      <c r="R9" s="355"/>
      <c r="S9" s="355"/>
      <c r="T9" s="355"/>
      <c r="U9" s="355"/>
      <c r="V9" s="355"/>
      <c r="W9" s="355"/>
      <c r="X9" s="356"/>
      <c r="Y9" s="362">
        <v>1</v>
      </c>
      <c r="Z9" s="363" t="s">
        <v>1361</v>
      </c>
      <c r="AA9" s="363"/>
      <c r="AB9" s="363"/>
      <c r="AC9" s="363"/>
      <c r="AD9" s="357"/>
    </row>
    <row r="10" spans="2:32" x14ac:dyDescent="0.4">
      <c r="B10" s="352"/>
      <c r="C10" s="355"/>
      <c r="D10" s="364" t="s">
        <v>1362</v>
      </c>
      <c r="E10" s="365"/>
      <c r="F10" s="355"/>
      <c r="G10" s="364" t="s">
        <v>1363</v>
      </c>
      <c r="H10" s="365"/>
      <c r="I10" s="355"/>
      <c r="J10" s="355"/>
      <c r="K10" s="355"/>
      <c r="L10" s="355"/>
      <c r="M10" s="355"/>
      <c r="N10" s="366" t="s">
        <v>1364</v>
      </c>
      <c r="O10" s="367"/>
      <c r="P10" s="367"/>
      <c r="Q10" s="367"/>
      <c r="R10" s="368"/>
      <c r="S10" s="355"/>
      <c r="T10" s="355"/>
      <c r="U10" s="355"/>
      <c r="V10" s="355"/>
      <c r="W10" s="355"/>
      <c r="X10" s="356"/>
      <c r="Y10" s="362"/>
      <c r="Z10" s="363"/>
      <c r="AA10" s="363"/>
      <c r="AB10" s="363"/>
      <c r="AC10" s="363"/>
      <c r="AD10" s="357"/>
    </row>
    <row r="11" spans="2:32" ht="15" thickBot="1" x14ac:dyDescent="0.45">
      <c r="B11" s="352"/>
      <c r="C11" s="355"/>
      <c r="D11" s="369"/>
      <c r="E11" s="370"/>
      <c r="F11" s="355"/>
      <c r="G11" s="369"/>
      <c r="H11" s="370"/>
      <c r="I11" s="355"/>
      <c r="J11" s="355"/>
      <c r="K11" s="355"/>
      <c r="L11" s="355"/>
      <c r="M11" s="355"/>
      <c r="N11" s="371"/>
      <c r="O11" s="372"/>
      <c r="P11" s="372"/>
      <c r="Q11" s="372"/>
      <c r="R11" s="373"/>
      <c r="S11" s="355"/>
      <c r="T11" s="355"/>
      <c r="U11" s="355"/>
      <c r="V11" s="355"/>
      <c r="W11" s="355"/>
      <c r="X11" s="356"/>
      <c r="Y11" s="362"/>
      <c r="Z11" s="363"/>
      <c r="AA11" s="363"/>
      <c r="AB11" s="363"/>
      <c r="AC11" s="363"/>
      <c r="AD11" s="357"/>
    </row>
    <row r="12" spans="2:32" ht="12" customHeight="1" x14ac:dyDescent="0.4">
      <c r="B12" s="352"/>
      <c r="C12" s="355"/>
      <c r="D12" s="355"/>
      <c r="E12" s="355"/>
      <c r="F12" s="355"/>
      <c r="G12" s="355"/>
      <c r="H12" s="355"/>
      <c r="I12" s="355"/>
      <c r="J12" s="355"/>
      <c r="K12" s="355"/>
      <c r="L12" s="355"/>
      <c r="M12" s="355"/>
      <c r="N12" s="355"/>
      <c r="O12" s="355"/>
      <c r="P12" s="355"/>
      <c r="Q12" s="355"/>
      <c r="R12" s="355"/>
      <c r="S12" s="355"/>
      <c r="T12" s="355"/>
      <c r="U12" s="355"/>
      <c r="V12" s="355"/>
      <c r="W12" s="355"/>
      <c r="X12" s="356"/>
      <c r="Y12" s="374"/>
      <c r="Z12" s="375"/>
      <c r="AA12" s="375"/>
      <c r="AB12" s="375"/>
      <c r="AC12" s="375"/>
      <c r="AD12" s="357"/>
    </row>
    <row r="13" spans="2:32" ht="15" thickBot="1" x14ac:dyDescent="0.45">
      <c r="B13" s="352"/>
      <c r="C13" s="355"/>
      <c r="D13" s="355"/>
      <c r="E13" s="355"/>
      <c r="F13" s="355"/>
      <c r="G13" s="355"/>
      <c r="H13" s="355"/>
      <c r="I13" s="355"/>
      <c r="J13" s="355"/>
      <c r="K13" s="355"/>
      <c r="L13" s="355"/>
      <c r="M13" s="355"/>
      <c r="N13" s="355"/>
      <c r="O13" s="355"/>
      <c r="P13" s="355"/>
      <c r="Q13" s="355"/>
      <c r="R13" s="355"/>
      <c r="S13" s="355"/>
      <c r="T13" s="355"/>
      <c r="U13" s="355"/>
      <c r="V13" s="355"/>
      <c r="W13" s="355"/>
      <c r="X13" s="356"/>
      <c r="Y13" s="362">
        <v>0</v>
      </c>
      <c r="Z13" s="363" t="s">
        <v>1365</v>
      </c>
      <c r="AA13" s="363"/>
      <c r="AB13" s="363"/>
      <c r="AC13" s="363"/>
      <c r="AD13" s="357"/>
    </row>
    <row r="14" spans="2:32" ht="14.6" customHeight="1" x14ac:dyDescent="0.4">
      <c r="B14" s="352"/>
      <c r="C14" s="355"/>
      <c r="D14" s="355"/>
      <c r="E14" s="355"/>
      <c r="F14" s="355"/>
      <c r="G14" s="355"/>
      <c r="H14" s="355"/>
      <c r="I14" s="355"/>
      <c r="J14" s="376" t="s">
        <v>1366</v>
      </c>
      <c r="K14" s="355"/>
      <c r="L14" s="376" t="s">
        <v>2</v>
      </c>
      <c r="M14" s="355"/>
      <c r="N14" s="376" t="s">
        <v>9</v>
      </c>
      <c r="O14" s="355"/>
      <c r="P14" s="376" t="s">
        <v>1367</v>
      </c>
      <c r="Q14" s="355"/>
      <c r="R14" s="376" t="s">
        <v>12</v>
      </c>
      <c r="S14" s="355"/>
      <c r="T14" s="376" t="s">
        <v>15</v>
      </c>
      <c r="U14" s="355"/>
      <c r="V14" s="376" t="s">
        <v>17</v>
      </c>
      <c r="W14" s="355"/>
      <c r="X14" s="356"/>
      <c r="Y14" s="362"/>
      <c r="Z14" s="363"/>
      <c r="AA14" s="363"/>
      <c r="AB14" s="363"/>
      <c r="AC14" s="363"/>
      <c r="AD14" s="357"/>
    </row>
    <row r="15" spans="2:32" ht="14.6" customHeight="1" thickBot="1" x14ac:dyDescent="0.45">
      <c r="B15" s="352"/>
      <c r="C15" s="355"/>
      <c r="D15" s="355"/>
      <c r="E15" s="355"/>
      <c r="F15" s="355"/>
      <c r="G15" s="355"/>
      <c r="H15" s="355"/>
      <c r="I15" s="355"/>
      <c r="J15" s="377"/>
      <c r="K15" s="355"/>
      <c r="L15" s="377"/>
      <c r="M15" s="355"/>
      <c r="N15" s="377"/>
      <c r="O15" s="355"/>
      <c r="P15" s="377"/>
      <c r="Q15" s="355"/>
      <c r="R15" s="377"/>
      <c r="S15" s="355"/>
      <c r="T15" s="377"/>
      <c r="U15" s="355"/>
      <c r="V15" s="377"/>
      <c r="W15" s="355"/>
      <c r="X15" s="356"/>
      <c r="Y15" s="362"/>
      <c r="Z15" s="363"/>
      <c r="AA15" s="363"/>
      <c r="AB15" s="363"/>
      <c r="AC15" s="363"/>
      <c r="AD15" s="357"/>
    </row>
    <row r="16" spans="2:32" x14ac:dyDescent="0.4">
      <c r="B16" s="352"/>
      <c r="C16" s="355"/>
      <c r="D16" s="355"/>
      <c r="E16" s="355"/>
      <c r="F16" s="355"/>
      <c r="G16" s="355"/>
      <c r="H16" s="355"/>
      <c r="I16" s="355"/>
      <c r="J16" s="355"/>
      <c r="K16" s="355"/>
      <c r="L16" s="355"/>
      <c r="M16" s="355"/>
      <c r="N16" s="355"/>
      <c r="O16" s="355"/>
      <c r="P16" s="355"/>
      <c r="Q16" s="355"/>
      <c r="R16" s="355"/>
      <c r="S16" s="355"/>
      <c r="T16" s="355"/>
      <c r="U16" s="355"/>
      <c r="V16" s="355"/>
      <c r="W16" s="355"/>
      <c r="X16" s="356"/>
      <c r="Y16" s="374"/>
      <c r="Z16" s="375"/>
      <c r="AA16" s="375"/>
      <c r="AB16" s="375"/>
      <c r="AC16" s="375"/>
      <c r="AD16" s="357"/>
      <c r="AE16" s="37"/>
      <c r="AF16" s="37"/>
    </row>
    <row r="17" spans="2:30" ht="10.4" customHeight="1" thickBot="1" x14ac:dyDescent="0.45">
      <c r="B17" s="352"/>
      <c r="C17" s="355"/>
      <c r="D17" s="355"/>
      <c r="E17" s="355"/>
      <c r="F17" s="355"/>
      <c r="G17" s="355"/>
      <c r="H17" s="355"/>
      <c r="I17" s="355"/>
      <c r="J17" s="355"/>
      <c r="K17" s="355"/>
      <c r="L17" s="355"/>
      <c r="M17" s="355"/>
      <c r="N17" s="355"/>
      <c r="O17" s="355"/>
      <c r="P17" s="355"/>
      <c r="Q17" s="355"/>
      <c r="R17" s="355"/>
      <c r="S17" s="355"/>
      <c r="T17" s="355"/>
      <c r="U17" s="355"/>
      <c r="V17" s="355"/>
      <c r="W17" s="355"/>
      <c r="X17" s="356"/>
      <c r="Y17" s="362">
        <v>-1</v>
      </c>
      <c r="Z17" s="378" t="s">
        <v>1368</v>
      </c>
      <c r="AA17" s="363"/>
      <c r="AB17" s="363"/>
      <c r="AC17" s="363"/>
      <c r="AD17" s="357"/>
    </row>
    <row r="18" spans="2:30" ht="13.4" customHeight="1" thickBot="1" x14ac:dyDescent="0.45">
      <c r="B18" s="352"/>
      <c r="C18" s="355"/>
      <c r="D18" s="379" t="s">
        <v>1369</v>
      </c>
      <c r="E18" s="379"/>
      <c r="F18" s="355"/>
      <c r="G18" s="379" t="s">
        <v>1370</v>
      </c>
      <c r="H18" s="379"/>
      <c r="I18" s="355"/>
      <c r="J18" s="355"/>
      <c r="K18" s="380" t="s">
        <v>1371</v>
      </c>
      <c r="L18" s="381"/>
      <c r="M18" s="381"/>
      <c r="N18" s="381"/>
      <c r="O18" s="381"/>
      <c r="P18" s="381"/>
      <c r="Q18" s="381"/>
      <c r="R18" s="381"/>
      <c r="S18" s="381"/>
      <c r="T18" s="381"/>
      <c r="U18" s="382"/>
      <c r="V18" s="355"/>
      <c r="W18" s="355"/>
      <c r="X18" s="356"/>
      <c r="Y18" s="362"/>
      <c r="Z18" s="378"/>
      <c r="AA18" s="363"/>
      <c r="AB18" s="363"/>
      <c r="AC18" s="363"/>
      <c r="AD18" s="357"/>
    </row>
    <row r="19" spans="2:30" ht="13.4" customHeight="1" thickBot="1" x14ac:dyDescent="0.45">
      <c r="B19" s="352"/>
      <c r="C19" s="355"/>
      <c r="D19" s="379"/>
      <c r="E19" s="379"/>
      <c r="F19" s="355"/>
      <c r="G19" s="379"/>
      <c r="H19" s="379"/>
      <c r="I19" s="355"/>
      <c r="J19" s="355"/>
      <c r="K19" s="383"/>
      <c r="L19" s="384"/>
      <c r="M19" s="384"/>
      <c r="N19" s="384"/>
      <c r="O19" s="384"/>
      <c r="P19" s="384"/>
      <c r="Q19" s="384"/>
      <c r="R19" s="384"/>
      <c r="S19" s="384"/>
      <c r="T19" s="384"/>
      <c r="U19" s="385"/>
      <c r="V19" s="355"/>
      <c r="W19" s="355"/>
      <c r="X19" s="356"/>
      <c r="Y19" s="362"/>
      <c r="Z19" s="378"/>
      <c r="AA19" s="363"/>
      <c r="AB19" s="363"/>
      <c r="AC19" s="363"/>
      <c r="AD19" s="357"/>
    </row>
    <row r="20" spans="2:30" ht="13.4" customHeight="1" thickBot="1" x14ac:dyDescent="0.45">
      <c r="B20" s="352"/>
      <c r="C20" s="355"/>
      <c r="D20" s="379"/>
      <c r="E20" s="379"/>
      <c r="F20" s="355"/>
      <c r="G20" s="379"/>
      <c r="H20" s="379"/>
      <c r="I20" s="355"/>
      <c r="J20" s="355"/>
      <c r="K20" s="383"/>
      <c r="L20" s="384"/>
      <c r="M20" s="384"/>
      <c r="N20" s="384"/>
      <c r="O20" s="384"/>
      <c r="P20" s="384"/>
      <c r="Q20" s="384"/>
      <c r="R20" s="384"/>
      <c r="S20" s="384"/>
      <c r="T20" s="384"/>
      <c r="U20" s="385"/>
      <c r="V20" s="355"/>
      <c r="W20" s="355"/>
      <c r="X20" s="356"/>
      <c r="Y20" s="374"/>
      <c r="Z20" s="375"/>
      <c r="AA20" s="375"/>
      <c r="AB20" s="375"/>
      <c r="AC20" s="375"/>
      <c r="AD20" s="357"/>
    </row>
    <row r="21" spans="2:30" ht="13.4" customHeight="1" thickBot="1" x14ac:dyDescent="0.45">
      <c r="B21" s="352"/>
      <c r="C21" s="355"/>
      <c r="D21" s="379"/>
      <c r="E21" s="379"/>
      <c r="F21" s="355"/>
      <c r="G21" s="379"/>
      <c r="H21" s="379"/>
      <c r="I21" s="355"/>
      <c r="J21" s="355"/>
      <c r="K21" s="383"/>
      <c r="L21" s="384"/>
      <c r="M21" s="384"/>
      <c r="N21" s="384"/>
      <c r="O21" s="384"/>
      <c r="P21" s="384"/>
      <c r="Q21" s="384"/>
      <c r="R21" s="384"/>
      <c r="S21" s="384"/>
      <c r="T21" s="384"/>
      <c r="U21" s="385"/>
      <c r="V21" s="355"/>
      <c r="W21" s="355"/>
      <c r="X21" s="356"/>
      <c r="Y21" s="386"/>
      <c r="Z21" s="378" t="s">
        <v>1372</v>
      </c>
      <c r="AA21" s="363"/>
      <c r="AB21" s="363"/>
      <c r="AC21" s="363"/>
      <c r="AD21" s="357"/>
    </row>
    <row r="22" spans="2:30" ht="13.4" customHeight="1" thickBot="1" x14ac:dyDescent="0.45">
      <c r="B22" s="352"/>
      <c r="C22" s="355"/>
      <c r="D22" s="379"/>
      <c r="E22" s="379"/>
      <c r="F22" s="355"/>
      <c r="G22" s="379"/>
      <c r="H22" s="379"/>
      <c r="I22" s="355"/>
      <c r="J22" s="355"/>
      <c r="K22" s="383"/>
      <c r="L22" s="384"/>
      <c r="M22" s="384"/>
      <c r="N22" s="384"/>
      <c r="O22" s="384"/>
      <c r="P22" s="384"/>
      <c r="Q22" s="384"/>
      <c r="R22" s="384"/>
      <c r="S22" s="384"/>
      <c r="T22" s="384"/>
      <c r="U22" s="385"/>
      <c r="V22" s="355"/>
      <c r="W22" s="355"/>
      <c r="X22" s="356"/>
      <c r="Y22" s="386"/>
      <c r="Z22" s="378"/>
      <c r="AA22" s="363"/>
      <c r="AB22" s="363"/>
      <c r="AC22" s="363"/>
      <c r="AD22" s="357"/>
    </row>
    <row r="23" spans="2:30" ht="13.4" customHeight="1" thickBot="1" x14ac:dyDescent="0.45">
      <c r="B23" s="352"/>
      <c r="C23" s="355"/>
      <c r="D23" s="379"/>
      <c r="E23" s="379"/>
      <c r="F23" s="355"/>
      <c r="G23" s="379"/>
      <c r="H23" s="379"/>
      <c r="I23" s="355"/>
      <c r="J23" s="355"/>
      <c r="K23" s="383"/>
      <c r="L23" s="384"/>
      <c r="M23" s="384"/>
      <c r="N23" s="384"/>
      <c r="O23" s="384"/>
      <c r="P23" s="384"/>
      <c r="Q23" s="384"/>
      <c r="R23" s="384"/>
      <c r="S23" s="384"/>
      <c r="T23" s="384"/>
      <c r="U23" s="385"/>
      <c r="V23" s="355"/>
      <c r="W23" s="355"/>
      <c r="X23" s="356"/>
      <c r="Y23" s="386"/>
      <c r="Z23" s="378"/>
      <c r="AA23" s="363"/>
      <c r="AB23" s="363"/>
      <c r="AC23" s="363"/>
      <c r="AD23" s="357"/>
    </row>
    <row r="24" spans="2:30" ht="13.4" customHeight="1" thickBot="1" x14ac:dyDescent="0.45">
      <c r="B24" s="352"/>
      <c r="C24" s="355"/>
      <c r="D24" s="379"/>
      <c r="E24" s="379"/>
      <c r="F24" s="355"/>
      <c r="G24" s="379"/>
      <c r="H24" s="379"/>
      <c r="I24" s="355"/>
      <c r="J24" s="355"/>
      <c r="K24" s="383"/>
      <c r="L24" s="384"/>
      <c r="M24" s="384"/>
      <c r="N24" s="384"/>
      <c r="O24" s="384"/>
      <c r="P24" s="384"/>
      <c r="Q24" s="384"/>
      <c r="R24" s="384"/>
      <c r="S24" s="384"/>
      <c r="T24" s="384"/>
      <c r="U24" s="385"/>
      <c r="V24" s="355"/>
      <c r="W24" s="355"/>
      <c r="X24" s="356"/>
      <c r="Y24" s="387"/>
      <c r="Z24" s="388"/>
      <c r="AA24" s="389"/>
      <c r="AB24" s="389"/>
      <c r="AC24" s="389"/>
      <c r="AD24" s="357"/>
    </row>
    <row r="25" spans="2:30" ht="13.4" customHeight="1" thickBot="1" x14ac:dyDescent="0.45">
      <c r="B25" s="352"/>
      <c r="C25" s="355"/>
      <c r="D25" s="355"/>
      <c r="E25" s="355"/>
      <c r="F25" s="355"/>
      <c r="G25" s="379"/>
      <c r="H25" s="379"/>
      <c r="I25" s="355"/>
      <c r="J25" s="355"/>
      <c r="K25" s="390"/>
      <c r="L25" s="391"/>
      <c r="M25" s="391"/>
      <c r="N25" s="391"/>
      <c r="O25" s="391"/>
      <c r="P25" s="391"/>
      <c r="Q25" s="391"/>
      <c r="R25" s="391"/>
      <c r="S25" s="391"/>
      <c r="T25" s="391"/>
      <c r="U25" s="392"/>
      <c r="V25" s="355"/>
      <c r="W25" s="355"/>
      <c r="X25" s="356"/>
      <c r="Y25" s="387"/>
      <c r="Z25" s="388"/>
      <c r="AA25" s="389"/>
      <c r="AB25" s="389"/>
      <c r="AC25" s="389"/>
      <c r="AD25" s="357"/>
    </row>
    <row r="26" spans="2:30" ht="13.4" customHeight="1" thickBot="1" x14ac:dyDescent="0.45">
      <c r="B26" s="352"/>
      <c r="C26" s="355"/>
      <c r="D26" s="355"/>
      <c r="E26" s="355"/>
      <c r="F26" s="355"/>
      <c r="G26" s="379"/>
      <c r="H26" s="379"/>
      <c r="I26" s="355"/>
      <c r="J26" s="355"/>
      <c r="K26" s="393" t="s">
        <v>1373</v>
      </c>
      <c r="L26" s="394"/>
      <c r="M26" s="394"/>
      <c r="N26" s="394"/>
      <c r="O26" s="394"/>
      <c r="P26" s="394"/>
      <c r="Q26" s="394"/>
      <c r="R26" s="394"/>
      <c r="S26" s="394"/>
      <c r="T26" s="394"/>
      <c r="U26" s="395"/>
      <c r="V26" s="355"/>
      <c r="W26" s="355"/>
      <c r="X26" s="356"/>
      <c r="Y26" s="396"/>
      <c r="Z26" s="355"/>
      <c r="AA26" s="355"/>
      <c r="AB26" s="355"/>
      <c r="AC26" s="355"/>
      <c r="AD26" s="357"/>
    </row>
    <row r="27" spans="2:30" ht="13.4" customHeight="1" thickBot="1" x14ac:dyDescent="0.45">
      <c r="B27" s="352"/>
      <c r="C27" s="355"/>
      <c r="D27" s="355"/>
      <c r="E27" s="355"/>
      <c r="F27" s="355"/>
      <c r="G27" s="355"/>
      <c r="H27" s="355"/>
      <c r="I27" s="355"/>
      <c r="J27" s="355"/>
      <c r="K27" s="397"/>
      <c r="L27" s="398"/>
      <c r="M27" s="398"/>
      <c r="N27" s="398"/>
      <c r="O27" s="398"/>
      <c r="P27" s="398"/>
      <c r="Q27" s="398"/>
      <c r="R27" s="398"/>
      <c r="S27" s="398"/>
      <c r="T27" s="398"/>
      <c r="U27" s="399"/>
      <c r="V27" s="355"/>
      <c r="W27" s="355"/>
      <c r="X27" s="356"/>
      <c r="Y27" s="360"/>
      <c r="Z27" s="355"/>
      <c r="AA27" s="355"/>
      <c r="AB27" s="355"/>
      <c r="AC27" s="355"/>
      <c r="AD27" s="357"/>
    </row>
    <row r="28" spans="2:30" ht="21.9" customHeight="1" thickBot="1" x14ac:dyDescent="0.45">
      <c r="B28" s="352"/>
      <c r="C28" s="355"/>
      <c r="D28" s="355"/>
      <c r="E28" s="355"/>
      <c r="F28" s="355"/>
      <c r="G28" s="355"/>
      <c r="H28" s="355"/>
      <c r="I28" s="355"/>
      <c r="J28" s="355"/>
      <c r="K28" s="355"/>
      <c r="L28" s="355"/>
      <c r="M28" s="355"/>
      <c r="N28" s="355"/>
      <c r="O28" s="355"/>
      <c r="P28" s="355"/>
      <c r="Q28" s="355"/>
      <c r="R28" s="355"/>
      <c r="S28" s="355"/>
      <c r="T28" s="355"/>
      <c r="U28" s="355"/>
      <c r="V28" s="355"/>
      <c r="W28" s="355"/>
      <c r="X28" s="356"/>
      <c r="Y28" s="360" t="s">
        <v>1374</v>
      </c>
      <c r="Z28" s="355"/>
      <c r="AA28" s="355"/>
      <c r="AB28" s="355"/>
      <c r="AC28" s="355"/>
      <c r="AD28" s="357"/>
    </row>
    <row r="29" spans="2:30" ht="13.4" customHeight="1" thickBot="1" x14ac:dyDescent="0.45">
      <c r="B29" s="352"/>
      <c r="C29" s="355"/>
      <c r="D29" s="400" t="s">
        <v>1375</v>
      </c>
      <c r="E29" s="400"/>
      <c r="F29" s="355"/>
      <c r="G29" s="400" t="s">
        <v>1376</v>
      </c>
      <c r="H29" s="400"/>
      <c r="I29" s="355"/>
      <c r="J29" s="355"/>
      <c r="V29" s="355"/>
      <c r="W29" s="355"/>
      <c r="X29" s="356"/>
      <c r="Y29" s="374"/>
      <c r="Z29" s="355"/>
      <c r="AA29" s="355"/>
      <c r="AB29" s="355"/>
      <c r="AC29" s="355"/>
      <c r="AD29" s="357"/>
    </row>
    <row r="30" spans="2:30" ht="13.4" customHeight="1" thickBot="1" x14ac:dyDescent="0.45">
      <c r="B30" s="352"/>
      <c r="C30" s="355"/>
      <c r="D30" s="400"/>
      <c r="E30" s="400"/>
      <c r="F30" s="355"/>
      <c r="G30" s="400"/>
      <c r="H30" s="400"/>
      <c r="I30" s="355"/>
      <c r="J30" s="355"/>
      <c r="K30" s="400" t="s">
        <v>1377</v>
      </c>
      <c r="L30" s="400"/>
      <c r="M30" s="400"/>
      <c r="N30" s="400"/>
      <c r="O30" s="400"/>
      <c r="P30" s="400"/>
      <c r="Q30" s="400"/>
      <c r="R30" s="400"/>
      <c r="S30" s="400"/>
      <c r="T30" s="400"/>
      <c r="U30" s="400"/>
      <c r="V30" s="355"/>
      <c r="W30" s="355"/>
      <c r="X30" s="356"/>
      <c r="Y30" s="401">
        <v>1</v>
      </c>
      <c r="Z30" s="402" t="s">
        <v>1378</v>
      </c>
      <c r="AA30" s="402"/>
      <c r="AB30" s="402"/>
      <c r="AC30" s="402"/>
      <c r="AD30" s="357"/>
    </row>
    <row r="31" spans="2:30" ht="13.4" customHeight="1" thickBot="1" x14ac:dyDescent="0.45">
      <c r="B31" s="352"/>
      <c r="C31" s="355"/>
      <c r="D31" s="400"/>
      <c r="E31" s="400"/>
      <c r="F31" s="355"/>
      <c r="G31" s="400"/>
      <c r="H31" s="400"/>
      <c r="I31" s="355"/>
      <c r="J31" s="355"/>
      <c r="K31" s="400"/>
      <c r="L31" s="400"/>
      <c r="M31" s="400"/>
      <c r="N31" s="400"/>
      <c r="O31" s="400"/>
      <c r="P31" s="400"/>
      <c r="Q31" s="400"/>
      <c r="R31" s="400"/>
      <c r="S31" s="400"/>
      <c r="T31" s="400"/>
      <c r="U31" s="400"/>
      <c r="V31" s="355"/>
      <c r="W31" s="355"/>
      <c r="X31" s="356"/>
      <c r="Y31" s="401"/>
      <c r="Z31" s="402"/>
      <c r="AA31" s="402"/>
      <c r="AB31" s="402"/>
      <c r="AC31" s="402"/>
      <c r="AD31" s="357"/>
    </row>
    <row r="32" spans="2:30" ht="13.4" customHeight="1" thickBot="1" x14ac:dyDescent="0.45">
      <c r="B32" s="352"/>
      <c r="C32" s="355"/>
      <c r="D32" s="400"/>
      <c r="E32" s="400"/>
      <c r="F32" s="355"/>
      <c r="G32" s="400"/>
      <c r="H32" s="400"/>
      <c r="I32" s="355"/>
      <c r="J32" s="355"/>
      <c r="K32" s="400"/>
      <c r="L32" s="400"/>
      <c r="M32" s="400"/>
      <c r="N32" s="400"/>
      <c r="O32" s="400"/>
      <c r="P32" s="400"/>
      <c r="Q32" s="400"/>
      <c r="R32" s="400"/>
      <c r="S32" s="400"/>
      <c r="T32" s="400"/>
      <c r="U32" s="400"/>
      <c r="V32" s="355"/>
      <c r="W32" s="355"/>
      <c r="X32" s="356"/>
      <c r="Y32" s="401"/>
      <c r="Z32" s="402"/>
      <c r="AA32" s="402"/>
      <c r="AB32" s="402"/>
      <c r="AC32" s="402"/>
      <c r="AD32" s="357"/>
    </row>
    <row r="33" spans="2:30" ht="13.4" customHeight="1" thickBot="1" x14ac:dyDescent="0.45">
      <c r="B33" s="352"/>
      <c r="C33" s="355"/>
      <c r="D33" s="400"/>
      <c r="E33" s="400"/>
      <c r="F33" s="355"/>
      <c r="G33" s="400"/>
      <c r="H33" s="400"/>
      <c r="I33" s="355"/>
      <c r="J33" s="355"/>
      <c r="K33" s="400"/>
      <c r="L33" s="400"/>
      <c r="M33" s="400"/>
      <c r="N33" s="400"/>
      <c r="O33" s="400"/>
      <c r="P33" s="400"/>
      <c r="Q33" s="400"/>
      <c r="R33" s="400"/>
      <c r="S33" s="400"/>
      <c r="T33" s="400"/>
      <c r="U33" s="400"/>
      <c r="V33" s="355"/>
      <c r="W33" s="355"/>
      <c r="X33" s="356"/>
      <c r="Y33" s="401"/>
      <c r="Z33" s="402"/>
      <c r="AA33" s="402"/>
      <c r="AB33" s="402"/>
      <c r="AC33" s="402"/>
      <c r="AD33" s="357"/>
    </row>
    <row r="34" spans="2:30" ht="13.4" customHeight="1" thickBot="1" x14ac:dyDescent="0.45">
      <c r="B34" s="352"/>
      <c r="C34" s="355"/>
      <c r="D34" s="400"/>
      <c r="E34" s="400"/>
      <c r="F34" s="355"/>
      <c r="G34" s="400"/>
      <c r="H34" s="400"/>
      <c r="I34" s="355"/>
      <c r="J34" s="355"/>
      <c r="K34" s="400"/>
      <c r="L34" s="400"/>
      <c r="M34" s="400"/>
      <c r="N34" s="400"/>
      <c r="O34" s="400"/>
      <c r="P34" s="400"/>
      <c r="Q34" s="400"/>
      <c r="R34" s="400"/>
      <c r="S34" s="400"/>
      <c r="T34" s="400"/>
      <c r="U34" s="400"/>
      <c r="V34" s="355"/>
      <c r="W34" s="355"/>
      <c r="X34" s="356"/>
      <c r="Y34" s="374"/>
      <c r="Z34" s="375"/>
      <c r="AA34" s="375"/>
      <c r="AB34" s="375"/>
      <c r="AC34" s="375"/>
      <c r="AD34" s="357"/>
    </row>
    <row r="35" spans="2:30" ht="13.4" customHeight="1" thickBot="1" x14ac:dyDescent="0.45">
      <c r="B35" s="352"/>
      <c r="C35" s="355"/>
      <c r="D35" s="400"/>
      <c r="E35" s="400"/>
      <c r="F35" s="355"/>
      <c r="G35" s="400"/>
      <c r="H35" s="400"/>
      <c r="I35" s="355"/>
      <c r="J35" s="355"/>
      <c r="K35" s="400"/>
      <c r="L35" s="400"/>
      <c r="M35" s="400"/>
      <c r="N35" s="400"/>
      <c r="O35" s="400"/>
      <c r="P35" s="400"/>
      <c r="Q35" s="400"/>
      <c r="R35" s="400"/>
      <c r="S35" s="400"/>
      <c r="T35" s="400"/>
      <c r="U35" s="400"/>
      <c r="V35" s="355"/>
      <c r="W35" s="355"/>
      <c r="X35" s="356"/>
      <c r="Y35" s="401">
        <v>-1</v>
      </c>
      <c r="Z35" s="402" t="s">
        <v>1379</v>
      </c>
      <c r="AA35" s="402"/>
      <c r="AB35" s="402"/>
      <c r="AC35" s="402"/>
      <c r="AD35" s="357"/>
    </row>
    <row r="36" spans="2:30" ht="13.4" customHeight="1" thickBot="1" x14ac:dyDescent="0.45">
      <c r="B36" s="352"/>
      <c r="C36" s="355"/>
      <c r="D36" s="400"/>
      <c r="E36" s="400"/>
      <c r="F36" s="355"/>
      <c r="G36" s="400"/>
      <c r="H36" s="400"/>
      <c r="I36" s="355"/>
      <c r="J36" s="355"/>
      <c r="K36" s="400"/>
      <c r="L36" s="400"/>
      <c r="M36" s="400"/>
      <c r="N36" s="400"/>
      <c r="O36" s="400"/>
      <c r="P36" s="400"/>
      <c r="Q36" s="400"/>
      <c r="R36" s="400"/>
      <c r="S36" s="400"/>
      <c r="T36" s="400"/>
      <c r="U36" s="400"/>
      <c r="V36" s="355"/>
      <c r="W36" s="355"/>
      <c r="X36" s="356"/>
      <c r="Y36" s="401"/>
      <c r="Z36" s="402"/>
      <c r="AA36" s="402"/>
      <c r="AB36" s="402"/>
      <c r="AC36" s="402"/>
      <c r="AD36" s="357"/>
    </row>
    <row r="37" spans="2:30" ht="13.4" customHeight="1" thickBot="1" x14ac:dyDescent="0.45">
      <c r="B37" s="352"/>
      <c r="C37" s="355"/>
      <c r="D37" s="400"/>
      <c r="E37" s="400"/>
      <c r="F37" s="355"/>
      <c r="G37" s="400"/>
      <c r="H37" s="400"/>
      <c r="I37" s="355"/>
      <c r="J37" s="355"/>
      <c r="K37" s="400"/>
      <c r="L37" s="400"/>
      <c r="M37" s="400"/>
      <c r="N37" s="400"/>
      <c r="O37" s="400"/>
      <c r="P37" s="400"/>
      <c r="Q37" s="400"/>
      <c r="R37" s="400"/>
      <c r="S37" s="400"/>
      <c r="T37" s="400"/>
      <c r="U37" s="400"/>
      <c r="V37" s="355"/>
      <c r="W37" s="355"/>
      <c r="X37" s="356"/>
      <c r="Y37" s="401"/>
      <c r="Z37" s="402"/>
      <c r="AA37" s="402"/>
      <c r="AB37" s="402"/>
      <c r="AC37" s="402"/>
      <c r="AD37" s="357"/>
    </row>
    <row r="38" spans="2:30" ht="13.4" customHeight="1" thickBot="1" x14ac:dyDescent="0.45">
      <c r="B38" s="352"/>
      <c r="C38" s="355"/>
      <c r="D38" s="400"/>
      <c r="E38" s="400"/>
      <c r="F38" s="355"/>
      <c r="G38" s="400"/>
      <c r="H38" s="400"/>
      <c r="I38" s="355"/>
      <c r="J38" s="355"/>
      <c r="K38" s="400"/>
      <c r="L38" s="400"/>
      <c r="M38" s="400"/>
      <c r="N38" s="400"/>
      <c r="O38" s="400"/>
      <c r="P38" s="400"/>
      <c r="Q38" s="400"/>
      <c r="R38" s="400"/>
      <c r="S38" s="400"/>
      <c r="T38" s="400"/>
      <c r="U38" s="400"/>
      <c r="V38" s="355"/>
      <c r="W38" s="355"/>
      <c r="X38" s="356"/>
      <c r="Y38" s="401"/>
      <c r="Z38" s="402"/>
      <c r="AA38" s="402"/>
      <c r="AB38" s="402"/>
      <c r="AC38" s="402"/>
      <c r="AD38" s="357"/>
    </row>
    <row r="39" spans="2:30" ht="13.4" customHeight="1" thickBot="1" x14ac:dyDescent="0.45">
      <c r="B39" s="352"/>
      <c r="C39" s="355"/>
      <c r="D39" s="400"/>
      <c r="E39" s="400"/>
      <c r="F39" s="355"/>
      <c r="G39" s="400"/>
      <c r="H39" s="400"/>
      <c r="I39" s="355"/>
      <c r="J39" s="355"/>
      <c r="K39" s="400"/>
      <c r="L39" s="400"/>
      <c r="M39" s="400"/>
      <c r="N39" s="400"/>
      <c r="O39" s="400"/>
      <c r="P39" s="400"/>
      <c r="Q39" s="400"/>
      <c r="R39" s="400"/>
      <c r="S39" s="400"/>
      <c r="T39" s="400"/>
      <c r="U39" s="400"/>
      <c r="V39" s="355"/>
      <c r="W39" s="355"/>
      <c r="X39" s="356"/>
      <c r="Y39" s="396"/>
      <c r="AD39" s="357"/>
    </row>
    <row r="40" spans="2:30" ht="13.4" customHeight="1" thickBot="1" x14ac:dyDescent="0.45">
      <c r="B40" s="352"/>
      <c r="C40" s="355"/>
      <c r="D40" s="400"/>
      <c r="E40" s="400"/>
      <c r="F40" s="355"/>
      <c r="G40" s="400"/>
      <c r="H40" s="400"/>
      <c r="I40" s="355"/>
      <c r="J40" s="355"/>
      <c r="K40" s="400"/>
      <c r="L40" s="400"/>
      <c r="M40" s="400"/>
      <c r="N40" s="400"/>
      <c r="O40" s="400"/>
      <c r="P40" s="400"/>
      <c r="Q40" s="400"/>
      <c r="R40" s="400"/>
      <c r="S40" s="400"/>
      <c r="T40" s="400"/>
      <c r="U40" s="400"/>
      <c r="V40" s="355"/>
      <c r="W40" s="355"/>
      <c r="X40" s="356"/>
      <c r="Y40" s="355"/>
      <c r="Z40" s="355"/>
      <c r="AA40" s="355"/>
      <c r="AB40" s="355"/>
      <c r="AC40" s="355"/>
      <c r="AD40" s="357"/>
    </row>
    <row r="41" spans="2:30" ht="13.4" customHeight="1" x14ac:dyDescent="0.4">
      <c r="B41" s="352"/>
      <c r="C41" s="355"/>
      <c r="D41" s="355"/>
      <c r="E41" s="355"/>
      <c r="F41" s="355"/>
      <c r="G41" s="355"/>
      <c r="H41" s="355"/>
      <c r="I41" s="355"/>
      <c r="J41" s="355"/>
      <c r="K41" s="355"/>
      <c r="L41" s="355"/>
      <c r="M41" s="355"/>
      <c r="N41" s="355"/>
      <c r="O41" s="355"/>
      <c r="P41" s="355"/>
      <c r="Q41" s="355"/>
      <c r="R41" s="355"/>
      <c r="S41" s="355"/>
      <c r="T41" s="355"/>
      <c r="U41" s="355"/>
      <c r="V41" s="355"/>
      <c r="W41" s="355"/>
      <c r="X41" s="356"/>
      <c r="Y41" s="355"/>
      <c r="Z41" s="355"/>
      <c r="AA41" s="355"/>
      <c r="AB41" s="355"/>
      <c r="AC41" s="355"/>
      <c r="AD41" s="357"/>
    </row>
    <row r="42" spans="2:30" ht="15" thickBot="1" x14ac:dyDescent="0.45">
      <c r="B42" s="403"/>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5"/>
    </row>
    <row r="44" spans="2:30" x14ac:dyDescent="0.4">
      <c r="G44" s="72"/>
    </row>
    <row r="45" spans="2:30" ht="14.7" customHeight="1" x14ac:dyDescent="0.4"/>
    <row r="46" spans="2:30" ht="14.7" customHeight="1" x14ac:dyDescent="0.4"/>
  </sheetData>
  <mergeCells count="32">
    <mergeCell ref="D29:E40"/>
    <mergeCell ref="G29:H40"/>
    <mergeCell ref="K30:U40"/>
    <mergeCell ref="Y30:Y33"/>
    <mergeCell ref="Z30:AC33"/>
    <mergeCell ref="Y35:Y38"/>
    <mergeCell ref="Z35:AC38"/>
    <mergeCell ref="Y17:Y19"/>
    <mergeCell ref="Z17:AC19"/>
    <mergeCell ref="D18:E24"/>
    <mergeCell ref="G18:H26"/>
    <mergeCell ref="K18:U25"/>
    <mergeCell ref="Y21:Y23"/>
    <mergeCell ref="Z21:AC23"/>
    <mergeCell ref="K26:U27"/>
    <mergeCell ref="Y13:Y15"/>
    <mergeCell ref="Z13:AC15"/>
    <mergeCell ref="J14:J15"/>
    <mergeCell ref="L14:L15"/>
    <mergeCell ref="N14:N15"/>
    <mergeCell ref="P14:P15"/>
    <mergeCell ref="R14:R15"/>
    <mergeCell ref="T14:T15"/>
    <mergeCell ref="V14:V15"/>
    <mergeCell ref="B2:AD3"/>
    <mergeCell ref="B4:AD4"/>
    <mergeCell ref="C8:V8"/>
    <mergeCell ref="Y9:Y11"/>
    <mergeCell ref="Z9:AC11"/>
    <mergeCell ref="D10:E11"/>
    <mergeCell ref="G10:H11"/>
    <mergeCell ref="N10:R11"/>
  </mergeCells>
  <conditionalFormatting sqref="Y9">
    <cfRule type="colorScale" priority="9">
      <colorScale>
        <cfvo type="num" val="-1"/>
        <cfvo type="num" val="0"/>
        <cfvo type="num" val="1"/>
        <color rgb="FFF8696B"/>
        <color rgb="FFFFEB84"/>
        <color rgb="FF63BE7B"/>
      </colorScale>
    </cfRule>
  </conditionalFormatting>
  <conditionalFormatting sqref="Y13">
    <cfRule type="colorScale" priority="8">
      <colorScale>
        <cfvo type="num" val="-1"/>
        <cfvo type="num" val="0"/>
        <cfvo type="num" val="1"/>
        <color rgb="FFF8696B"/>
        <color rgb="FFFFEB84"/>
        <color rgb="FF63BE7B"/>
      </colorScale>
    </cfRule>
  </conditionalFormatting>
  <conditionalFormatting sqref="Y21">
    <cfRule type="colorScale" priority="7">
      <colorScale>
        <cfvo type="num" val="-1"/>
        <cfvo type="num" val="0"/>
        <cfvo type="num" val="1"/>
        <color rgb="FFF8696B"/>
        <color rgb="FFFFEB84"/>
        <color rgb="FF63BE7B"/>
      </colorScale>
    </cfRule>
  </conditionalFormatting>
  <conditionalFormatting sqref="Y17">
    <cfRule type="colorScale" priority="10">
      <colorScale>
        <cfvo type="num" val="-1"/>
        <cfvo type="num" val="0"/>
        <cfvo type="num" val="1"/>
        <color rgb="FFF8696B"/>
        <color rgb="FFFFEB84"/>
        <color rgb="FF63BE7B"/>
      </colorScale>
    </cfRule>
  </conditionalFormatting>
  <conditionalFormatting sqref="Y30">
    <cfRule type="colorScale" priority="4">
      <colorScale>
        <cfvo type="num" val="-1"/>
        <cfvo type="num" val="0"/>
        <cfvo type="num" val="1"/>
        <color rgb="FFF8696B"/>
        <color rgb="FFFFEB84"/>
        <color rgb="FF63BE7B"/>
      </colorScale>
    </cfRule>
  </conditionalFormatting>
  <conditionalFormatting sqref="Y30">
    <cfRule type="colorScale" priority="6">
      <colorScale>
        <cfvo type="num" val="-1"/>
        <cfvo type="num" val="0"/>
        <cfvo type="num" val="0"/>
        <color rgb="FFF8696B"/>
        <color rgb="FFFFEB84"/>
        <color rgb="FF63BE7B"/>
      </colorScale>
    </cfRule>
  </conditionalFormatting>
  <conditionalFormatting sqref="Y30">
    <cfRule type="colorScale" priority="5">
      <colorScale>
        <cfvo type="num" val="-1"/>
        <cfvo type="num" val="0"/>
        <cfvo type="num" val="1"/>
        <color rgb="FFF8696B"/>
        <color rgb="FFFFEB84"/>
        <color rgb="FF63BE7B"/>
      </colorScale>
    </cfRule>
  </conditionalFormatting>
  <conditionalFormatting sqref="Y35">
    <cfRule type="colorScale" priority="1">
      <colorScale>
        <cfvo type="num" val="-1"/>
        <cfvo type="num" val="0"/>
        <cfvo type="num" val="1"/>
        <color rgb="FFF8696B"/>
        <color rgb="FFFFEB84"/>
        <color rgb="FF63BE7B"/>
      </colorScale>
    </cfRule>
  </conditionalFormatting>
  <conditionalFormatting sqref="Y35">
    <cfRule type="colorScale" priority="3">
      <colorScale>
        <cfvo type="num" val="-1"/>
        <cfvo type="num" val="0"/>
        <cfvo type="num" val="0"/>
        <color rgb="FFF8696B"/>
        <color rgb="FFFFEB84"/>
        <color rgb="FF63BE7B"/>
      </colorScale>
    </cfRule>
  </conditionalFormatting>
  <conditionalFormatting sqref="Y35">
    <cfRule type="colorScale" priority="2">
      <colorScale>
        <cfvo type="num" val="-1"/>
        <cfvo type="num" val="0"/>
        <cfvo type="num" val="1"/>
        <color rgb="FFF8696B"/>
        <color rgb="FFFFEB84"/>
        <color rgb="FF63BE7B"/>
      </colorScale>
    </cfRule>
  </conditionalFormatting>
  <dataValidations count="1">
    <dataValidation type="list" allowBlank="1" showInputMessage="1" showErrorMessage="1" sqref="Y30 Y35" xr:uid="{0DD13F20-63BA-4AC3-B45A-DE90AFC8DD7A}">
      <formula1>jakhaa</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DE136"/>
  <sheetViews>
    <sheetView showGridLines="0" zoomScale="90" zoomScaleNormal="90" workbookViewId="0">
      <selection activeCell="F11" sqref="F11"/>
    </sheetView>
  </sheetViews>
  <sheetFormatPr defaultColWidth="9.15234375" defaultRowHeight="14.6" x14ac:dyDescent="0.4"/>
  <cols>
    <col min="1" max="1" width="3.3046875" style="5" customWidth="1"/>
    <col min="2" max="2" width="17.69140625" style="32" customWidth="1"/>
    <col min="3" max="3" width="6.69140625" style="27" customWidth="1"/>
    <col min="4" max="4" width="40.69140625" style="211" customWidth="1"/>
    <col min="5" max="5" width="23.69140625" style="3" customWidth="1"/>
    <col min="6" max="6" width="40.69140625" style="3" customWidth="1"/>
    <col min="7" max="7" width="8.69140625" style="27" customWidth="1"/>
    <col min="8" max="8" width="70.69140625" style="3" customWidth="1"/>
    <col min="9" max="9" width="22.69140625" style="5" customWidth="1"/>
  </cols>
  <sheetData>
    <row r="1" spans="1:109" ht="60" customHeight="1" thickBot="1" x14ac:dyDescent="0.45">
      <c r="B1" s="327" t="s">
        <v>472</v>
      </c>
      <c r="C1" s="327"/>
      <c r="D1" s="326" t="s">
        <v>564</v>
      </c>
      <c r="E1" s="326"/>
      <c r="F1" s="326"/>
      <c r="G1" s="326"/>
      <c r="H1" s="326"/>
      <c r="I1" s="72"/>
    </row>
    <row r="2" spans="1:109" x14ac:dyDescent="0.4">
      <c r="I2" s="72"/>
    </row>
    <row r="3" spans="1:109" s="36" customFormat="1" ht="14.7" customHeight="1" x14ac:dyDescent="0.4">
      <c r="B3" s="141" t="s">
        <v>469</v>
      </c>
      <c r="C3" s="248" t="s">
        <v>1128</v>
      </c>
      <c r="D3" s="6" t="s">
        <v>1353</v>
      </c>
      <c r="E3" s="6" t="s">
        <v>1354</v>
      </c>
      <c r="F3" s="6" t="s">
        <v>1355</v>
      </c>
      <c r="G3" s="37"/>
      <c r="I3" s="9"/>
      <c r="J3" s="9"/>
      <c r="K3" s="9"/>
      <c r="L3" s="9"/>
      <c r="M3" s="9"/>
      <c r="N3" s="9"/>
      <c r="O3" s="9"/>
      <c r="P3" s="9"/>
      <c r="Q3" s="9"/>
      <c r="R3" s="9"/>
      <c r="S3" s="9"/>
      <c r="T3" s="9"/>
      <c r="U3" s="9"/>
      <c r="X3" s="37"/>
      <c r="Y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row>
    <row r="4" spans="1:109" s="72" customFormat="1" x14ac:dyDescent="0.4">
      <c r="A4" s="73"/>
      <c r="B4" s="32"/>
      <c r="C4" s="27"/>
      <c r="D4" s="211"/>
      <c r="E4" s="3"/>
      <c r="F4" s="3"/>
      <c r="G4" s="27"/>
      <c r="H4" s="3"/>
    </row>
    <row r="5" spans="1:109" ht="15" thickBot="1" x14ac:dyDescent="0.45">
      <c r="B5" s="20" t="s">
        <v>150</v>
      </c>
      <c r="C5" s="20" t="s">
        <v>151</v>
      </c>
      <c r="D5" s="135" t="s">
        <v>1131</v>
      </c>
      <c r="E5" s="20" t="s">
        <v>152</v>
      </c>
      <c r="F5" s="20" t="s">
        <v>153</v>
      </c>
      <c r="G5" s="20" t="s">
        <v>154</v>
      </c>
      <c r="H5" s="20" t="s">
        <v>155</v>
      </c>
      <c r="I5" s="72"/>
    </row>
    <row r="6" spans="1:109" s="5" customFormat="1" ht="35.15" thickBot="1" x14ac:dyDescent="0.45">
      <c r="B6" s="305" t="s">
        <v>20</v>
      </c>
      <c r="C6" s="91" t="s">
        <v>36</v>
      </c>
      <c r="D6" s="212" t="s">
        <v>201</v>
      </c>
      <c r="E6" s="66" t="s">
        <v>1</v>
      </c>
      <c r="F6" s="66" t="s">
        <v>497</v>
      </c>
      <c r="G6" s="249">
        <v>-1</v>
      </c>
      <c r="H6" s="39" t="s">
        <v>494</v>
      </c>
      <c r="I6" s="73"/>
    </row>
    <row r="7" spans="1:109" s="5" customFormat="1" ht="34.4" customHeight="1" x14ac:dyDescent="0.4">
      <c r="B7" s="303"/>
      <c r="C7" s="91" t="s">
        <v>36</v>
      </c>
      <c r="D7" s="212" t="s">
        <v>201</v>
      </c>
      <c r="E7" s="23" t="s">
        <v>3</v>
      </c>
      <c r="F7" s="23" t="s">
        <v>13</v>
      </c>
      <c r="G7" s="249">
        <v>-1</v>
      </c>
      <c r="H7" s="40" t="s">
        <v>495</v>
      </c>
      <c r="I7" s="73"/>
    </row>
    <row r="8" spans="1:109" s="5" customFormat="1" ht="34.75" x14ac:dyDescent="0.4">
      <c r="B8" s="303"/>
      <c r="C8" s="92" t="s">
        <v>37</v>
      </c>
      <c r="D8" s="212" t="s">
        <v>202</v>
      </c>
      <c r="E8" s="22"/>
      <c r="F8" s="22"/>
      <c r="G8" s="250"/>
      <c r="H8" s="43"/>
      <c r="I8" s="73"/>
    </row>
    <row r="9" spans="1:109" s="5" customFormat="1" ht="46.3" x14ac:dyDescent="0.4">
      <c r="B9" s="303"/>
      <c r="C9" s="92" t="s">
        <v>38</v>
      </c>
      <c r="D9" s="212" t="s">
        <v>203</v>
      </c>
      <c r="E9" s="22"/>
      <c r="F9" s="22"/>
      <c r="G9" s="250"/>
      <c r="H9" s="43"/>
      <c r="I9" s="73"/>
    </row>
    <row r="10" spans="1:109" s="5" customFormat="1" ht="81" x14ac:dyDescent="0.4">
      <c r="B10" s="303"/>
      <c r="C10" s="92" t="s">
        <v>39</v>
      </c>
      <c r="D10" s="212" t="s">
        <v>204</v>
      </c>
      <c r="E10" s="22"/>
      <c r="F10" s="22"/>
      <c r="G10" s="250"/>
      <c r="H10" s="43"/>
      <c r="I10" s="73"/>
    </row>
    <row r="11" spans="1:109" s="5" customFormat="1" ht="58.3" thickBot="1" x14ac:dyDescent="0.45">
      <c r="B11" s="304"/>
      <c r="C11" s="93" t="s">
        <v>40</v>
      </c>
      <c r="D11" s="212" t="s">
        <v>205</v>
      </c>
      <c r="E11" s="76"/>
      <c r="F11" s="76"/>
      <c r="G11" s="250"/>
      <c r="H11" s="77"/>
      <c r="I11" s="73"/>
    </row>
    <row r="12" spans="1:109" s="5" customFormat="1" ht="46.3" x14ac:dyDescent="0.4">
      <c r="B12" s="305" t="s">
        <v>21</v>
      </c>
      <c r="C12" s="91" t="s">
        <v>41</v>
      </c>
      <c r="D12" s="212" t="s">
        <v>206</v>
      </c>
      <c r="E12" s="46"/>
      <c r="F12" s="46"/>
      <c r="G12" s="250"/>
      <c r="H12" s="47"/>
      <c r="I12" s="73"/>
    </row>
    <row r="13" spans="1:109" s="5" customFormat="1" ht="57.9" x14ac:dyDescent="0.4">
      <c r="B13" s="303"/>
      <c r="C13" s="92" t="s">
        <v>42</v>
      </c>
      <c r="D13" s="212" t="s">
        <v>207</v>
      </c>
      <c r="E13" s="22"/>
      <c r="F13" s="22"/>
      <c r="G13" s="250"/>
      <c r="H13" s="43"/>
      <c r="I13" s="73"/>
    </row>
    <row r="14" spans="1:109" s="5" customFormat="1" ht="92.6" x14ac:dyDescent="0.4">
      <c r="B14" s="303"/>
      <c r="C14" s="92" t="s">
        <v>43</v>
      </c>
      <c r="D14" s="212" t="s">
        <v>208</v>
      </c>
      <c r="E14" s="22"/>
      <c r="F14" s="22"/>
      <c r="G14" s="250"/>
      <c r="H14" s="43"/>
      <c r="I14" s="73"/>
    </row>
    <row r="15" spans="1:109" s="5" customFormat="1" ht="81" x14ac:dyDescent="0.4">
      <c r="B15" s="303"/>
      <c r="C15" s="92" t="s">
        <v>44</v>
      </c>
      <c r="D15" s="212" t="s">
        <v>209</v>
      </c>
      <c r="E15" s="22"/>
      <c r="F15" s="22"/>
      <c r="G15" s="250"/>
      <c r="H15" s="43"/>
      <c r="I15" s="73"/>
    </row>
    <row r="16" spans="1:109" s="5" customFormat="1" ht="104.6" thickBot="1" x14ac:dyDescent="0.45">
      <c r="B16" s="306"/>
      <c r="C16" s="94" t="s">
        <v>45</v>
      </c>
      <c r="D16" s="212" t="s">
        <v>210</v>
      </c>
      <c r="E16" s="96"/>
      <c r="F16" s="96"/>
      <c r="G16" s="250"/>
      <c r="H16" s="80"/>
      <c r="I16" s="73"/>
    </row>
    <row r="17" spans="2:9" s="5" customFormat="1" ht="23.15" x14ac:dyDescent="0.4">
      <c r="B17" s="302" t="s">
        <v>22</v>
      </c>
      <c r="C17" s="95" t="s">
        <v>46</v>
      </c>
      <c r="D17" s="212" t="s">
        <v>211</v>
      </c>
      <c r="E17" s="44"/>
      <c r="F17" s="44"/>
      <c r="G17" s="250"/>
      <c r="H17" s="45"/>
      <c r="I17" s="73"/>
    </row>
    <row r="18" spans="2:9" s="5" customFormat="1" ht="57.9" x14ac:dyDescent="0.4">
      <c r="B18" s="303"/>
      <c r="C18" s="92" t="s">
        <v>47</v>
      </c>
      <c r="D18" s="212" t="s">
        <v>509</v>
      </c>
      <c r="E18" s="22"/>
      <c r="F18" s="22"/>
      <c r="G18" s="250"/>
      <c r="H18" s="43"/>
      <c r="I18" s="73"/>
    </row>
    <row r="19" spans="2:9" s="5" customFormat="1" ht="46.3" x14ac:dyDescent="0.4">
      <c r="B19" s="303"/>
      <c r="C19" s="92" t="s">
        <v>48</v>
      </c>
      <c r="D19" s="212" t="s">
        <v>212</v>
      </c>
      <c r="E19" s="22"/>
      <c r="F19" s="22"/>
      <c r="G19" s="250"/>
      <c r="H19" s="43"/>
      <c r="I19" s="73"/>
    </row>
    <row r="20" spans="2:9" s="5" customFormat="1" ht="34.75" x14ac:dyDescent="0.4">
      <c r="B20" s="303"/>
      <c r="C20" s="92" t="s">
        <v>49</v>
      </c>
      <c r="D20" s="212" t="s">
        <v>213</v>
      </c>
      <c r="E20" s="23" t="s">
        <v>1</v>
      </c>
      <c r="F20" s="23" t="s">
        <v>497</v>
      </c>
      <c r="G20" s="250">
        <v>1</v>
      </c>
      <c r="H20" s="50" t="s">
        <v>496</v>
      </c>
      <c r="I20" s="73"/>
    </row>
    <row r="21" spans="2:9" s="5" customFormat="1" ht="34.75" x14ac:dyDescent="0.4">
      <c r="B21" s="303"/>
      <c r="C21" s="92" t="s">
        <v>50</v>
      </c>
      <c r="D21" s="212" t="s">
        <v>214</v>
      </c>
      <c r="E21" s="22"/>
      <c r="F21" s="22"/>
      <c r="G21" s="250"/>
      <c r="H21" s="43"/>
      <c r="I21" s="73"/>
    </row>
    <row r="22" spans="2:9" s="5" customFormat="1" ht="23.15" x14ac:dyDescent="0.4">
      <c r="B22" s="303"/>
      <c r="C22" s="92" t="s">
        <v>51</v>
      </c>
      <c r="D22" s="212" t="s">
        <v>215</v>
      </c>
      <c r="E22" s="22"/>
      <c r="F22" s="22"/>
      <c r="G22" s="250"/>
      <c r="H22" s="43"/>
      <c r="I22" s="73"/>
    </row>
    <row r="23" spans="2:9" s="5" customFormat="1" ht="57.9" x14ac:dyDescent="0.4">
      <c r="B23" s="303"/>
      <c r="C23" s="92" t="s">
        <v>52</v>
      </c>
      <c r="D23" s="212" t="s">
        <v>216</v>
      </c>
      <c r="E23" s="22"/>
      <c r="F23" s="22"/>
      <c r="G23" s="250"/>
      <c r="H23" s="43"/>
      <c r="I23" s="73"/>
    </row>
    <row r="24" spans="2:9" s="5" customFormat="1" ht="46.3" x14ac:dyDescent="0.4">
      <c r="B24" s="303"/>
      <c r="C24" s="92" t="s">
        <v>53</v>
      </c>
      <c r="D24" s="212" t="s">
        <v>217</v>
      </c>
      <c r="E24" s="22"/>
      <c r="F24" s="22"/>
      <c r="G24" s="250"/>
      <c r="H24" s="43"/>
      <c r="I24" s="73"/>
    </row>
    <row r="25" spans="2:9" s="5" customFormat="1" ht="39" thickBot="1" x14ac:dyDescent="0.45">
      <c r="B25" s="304"/>
      <c r="C25" s="93" t="s">
        <v>54</v>
      </c>
      <c r="D25" s="212" t="s">
        <v>218</v>
      </c>
      <c r="E25" s="104" t="s">
        <v>1</v>
      </c>
      <c r="F25" s="104" t="s">
        <v>497</v>
      </c>
      <c r="G25" s="250">
        <v>1</v>
      </c>
      <c r="H25" s="105" t="s">
        <v>498</v>
      </c>
      <c r="I25" s="73"/>
    </row>
    <row r="26" spans="2:9" s="5" customFormat="1" ht="34.75" x14ac:dyDescent="0.4">
      <c r="B26" s="305" t="s">
        <v>23</v>
      </c>
      <c r="C26" s="91" t="s">
        <v>55</v>
      </c>
      <c r="D26" s="212" t="s">
        <v>219</v>
      </c>
      <c r="E26" s="46"/>
      <c r="F26" s="46"/>
      <c r="G26" s="250"/>
      <c r="H26" s="47"/>
      <c r="I26" s="73"/>
    </row>
    <row r="27" spans="2:9" s="5" customFormat="1" ht="46.3" x14ac:dyDescent="0.4">
      <c r="B27" s="303"/>
      <c r="C27" s="92" t="s">
        <v>56</v>
      </c>
      <c r="D27" s="212" t="s">
        <v>220</v>
      </c>
      <c r="E27" s="22"/>
      <c r="F27" s="22"/>
      <c r="G27" s="250"/>
      <c r="H27" s="43"/>
      <c r="I27" s="73"/>
    </row>
    <row r="28" spans="2:9" s="5" customFormat="1" ht="34.75" x14ac:dyDescent="0.4">
      <c r="B28" s="303"/>
      <c r="C28" s="92" t="s">
        <v>57</v>
      </c>
      <c r="D28" s="212" t="s">
        <v>221</v>
      </c>
      <c r="E28" s="22"/>
      <c r="F28" s="22"/>
      <c r="G28" s="250"/>
      <c r="H28" s="43"/>
      <c r="I28" s="73"/>
    </row>
    <row r="29" spans="2:9" ht="46.3" x14ac:dyDescent="0.4">
      <c r="B29" s="303"/>
      <c r="C29" s="92" t="s">
        <v>58</v>
      </c>
      <c r="D29" s="212" t="s">
        <v>222</v>
      </c>
      <c r="E29" s="22"/>
      <c r="F29" s="22"/>
      <c r="G29" s="250"/>
      <c r="H29" s="43"/>
      <c r="I29" s="73"/>
    </row>
    <row r="30" spans="2:9" ht="57.9" x14ac:dyDescent="0.4">
      <c r="B30" s="303"/>
      <c r="C30" s="92" t="s">
        <v>59</v>
      </c>
      <c r="D30" s="212" t="s">
        <v>223</v>
      </c>
      <c r="E30" s="22"/>
      <c r="F30" s="22"/>
      <c r="G30" s="250"/>
      <c r="H30" s="43"/>
      <c r="I30" s="73"/>
    </row>
    <row r="31" spans="2:9" ht="34.75" x14ac:dyDescent="0.4">
      <c r="B31" s="303"/>
      <c r="C31" s="92" t="s">
        <v>60</v>
      </c>
      <c r="D31" s="212" t="s">
        <v>224</v>
      </c>
      <c r="E31" s="22"/>
      <c r="F31" s="22"/>
      <c r="G31" s="250"/>
      <c r="H31" s="43"/>
      <c r="I31" s="73"/>
    </row>
    <row r="32" spans="2:9" ht="93" thickBot="1" x14ac:dyDescent="0.45">
      <c r="B32" s="306"/>
      <c r="C32" s="94" t="s">
        <v>61</v>
      </c>
      <c r="D32" s="212" t="s">
        <v>225</v>
      </c>
      <c r="E32" s="96"/>
      <c r="F32" s="96"/>
      <c r="G32" s="250"/>
      <c r="H32" s="80"/>
      <c r="I32" s="73"/>
    </row>
    <row r="33" spans="2:9" ht="23.15" x14ac:dyDescent="0.4">
      <c r="B33" s="302" t="s">
        <v>24</v>
      </c>
      <c r="C33" s="95" t="s">
        <v>62</v>
      </c>
      <c r="D33" s="212" t="s">
        <v>226</v>
      </c>
      <c r="E33" s="44"/>
      <c r="F33" s="44"/>
      <c r="G33" s="250"/>
      <c r="H33" s="45"/>
      <c r="I33" s="73"/>
    </row>
    <row r="34" spans="2:9" ht="34.75" x14ac:dyDescent="0.4">
      <c r="B34" s="303"/>
      <c r="C34" s="92" t="s">
        <v>63</v>
      </c>
      <c r="D34" s="212" t="s">
        <v>227</v>
      </c>
      <c r="E34" s="22"/>
      <c r="F34" s="22"/>
      <c r="G34" s="250"/>
      <c r="H34" s="43"/>
      <c r="I34" s="73"/>
    </row>
    <row r="35" spans="2:9" ht="23.15" x14ac:dyDescent="0.4">
      <c r="B35" s="303"/>
      <c r="C35" s="92" t="s">
        <v>64</v>
      </c>
      <c r="D35" s="212" t="s">
        <v>228</v>
      </c>
      <c r="E35" s="22"/>
      <c r="F35" s="22"/>
      <c r="G35" s="250"/>
      <c r="H35" s="43"/>
      <c r="I35" s="73"/>
    </row>
    <row r="36" spans="2:9" ht="57.9" x14ac:dyDescent="0.4">
      <c r="B36" s="303"/>
      <c r="C36" s="92" t="s">
        <v>65</v>
      </c>
      <c r="D36" s="212" t="s">
        <v>229</v>
      </c>
      <c r="E36" s="22"/>
      <c r="F36" s="22"/>
      <c r="G36" s="250"/>
      <c r="H36" s="43"/>
      <c r="I36" s="73"/>
    </row>
    <row r="37" spans="2:9" ht="34.75" x14ac:dyDescent="0.4">
      <c r="B37" s="303"/>
      <c r="C37" s="92" t="s">
        <v>66</v>
      </c>
      <c r="D37" s="212" t="s">
        <v>230</v>
      </c>
      <c r="E37" s="22"/>
      <c r="F37" s="22"/>
      <c r="G37" s="250"/>
      <c r="H37" s="43"/>
      <c r="I37" s="73"/>
    </row>
    <row r="38" spans="2:9" ht="69.900000000000006" thickBot="1" x14ac:dyDescent="0.45">
      <c r="B38" s="304"/>
      <c r="C38" s="93" t="s">
        <v>67</v>
      </c>
      <c r="D38" s="212" t="s">
        <v>231</v>
      </c>
      <c r="E38" s="76"/>
      <c r="F38" s="76"/>
      <c r="G38" s="250"/>
      <c r="H38" s="77"/>
      <c r="I38" s="73"/>
    </row>
    <row r="39" spans="2:9" ht="23.15" x14ac:dyDescent="0.4">
      <c r="B39" s="305" t="s">
        <v>25</v>
      </c>
      <c r="C39" s="91" t="s">
        <v>68</v>
      </c>
      <c r="D39" s="212" t="s">
        <v>232</v>
      </c>
      <c r="E39" s="46"/>
      <c r="F39" s="46"/>
      <c r="G39" s="250"/>
      <c r="H39" s="47"/>
      <c r="I39" s="73"/>
    </row>
    <row r="40" spans="2:9" ht="46.3" x14ac:dyDescent="0.4">
      <c r="B40" s="303"/>
      <c r="C40" s="92" t="s">
        <v>69</v>
      </c>
      <c r="D40" s="212" t="s">
        <v>233</v>
      </c>
      <c r="E40" s="23" t="s">
        <v>1</v>
      </c>
      <c r="F40" s="23" t="s">
        <v>497</v>
      </c>
      <c r="G40" s="250">
        <v>1</v>
      </c>
      <c r="H40" s="50" t="s">
        <v>499</v>
      </c>
      <c r="I40" s="73"/>
    </row>
    <row r="41" spans="2:9" ht="57.9" x14ac:dyDescent="0.4">
      <c r="B41" s="303"/>
      <c r="C41" s="92" t="s">
        <v>70</v>
      </c>
      <c r="D41" s="212" t="s">
        <v>234</v>
      </c>
      <c r="E41" s="23" t="s">
        <v>1</v>
      </c>
      <c r="F41" s="23" t="s">
        <v>497</v>
      </c>
      <c r="G41" s="250">
        <v>1</v>
      </c>
      <c r="H41" s="50" t="s">
        <v>500</v>
      </c>
      <c r="I41" s="73"/>
    </row>
    <row r="42" spans="2:9" ht="57.9" x14ac:dyDescent="0.4">
      <c r="B42" s="303"/>
      <c r="C42" s="92" t="s">
        <v>70</v>
      </c>
      <c r="D42" s="212" t="s">
        <v>234</v>
      </c>
      <c r="E42" s="23" t="s">
        <v>3</v>
      </c>
      <c r="F42" s="23" t="s">
        <v>13</v>
      </c>
      <c r="G42" s="250">
        <v>1</v>
      </c>
      <c r="H42" s="50" t="s">
        <v>160</v>
      </c>
      <c r="I42" s="73"/>
    </row>
    <row r="43" spans="2:9" ht="57.9" x14ac:dyDescent="0.4">
      <c r="B43" s="303"/>
      <c r="C43" s="92" t="s">
        <v>71</v>
      </c>
      <c r="D43" s="212" t="s">
        <v>235</v>
      </c>
      <c r="E43" s="22"/>
      <c r="F43" s="22"/>
      <c r="G43" s="250"/>
      <c r="H43" s="43"/>
      <c r="I43" s="73"/>
    </row>
    <row r="44" spans="2:9" ht="34.75" x14ac:dyDescent="0.4">
      <c r="B44" s="303"/>
      <c r="C44" s="92" t="s">
        <v>72</v>
      </c>
      <c r="D44" s="212" t="s">
        <v>236</v>
      </c>
      <c r="E44" s="22"/>
      <c r="F44" s="22"/>
      <c r="G44" s="250"/>
      <c r="H44" s="43"/>
      <c r="I44" s="73"/>
    </row>
    <row r="45" spans="2:9" ht="35.15" thickBot="1" x14ac:dyDescent="0.45">
      <c r="B45" s="306"/>
      <c r="C45" s="94" t="s">
        <v>73</v>
      </c>
      <c r="D45" s="212" t="s">
        <v>237</v>
      </c>
      <c r="E45" s="96"/>
      <c r="F45" s="96"/>
      <c r="G45" s="250"/>
      <c r="H45" s="80"/>
      <c r="I45" s="73"/>
    </row>
    <row r="46" spans="2:9" ht="23.15" x14ac:dyDescent="0.4">
      <c r="B46" s="302" t="s">
        <v>26</v>
      </c>
      <c r="C46" s="95" t="s">
        <v>74</v>
      </c>
      <c r="D46" s="212" t="s">
        <v>238</v>
      </c>
      <c r="E46" s="44"/>
      <c r="F46" s="44"/>
      <c r="G46" s="250"/>
      <c r="H46" s="45"/>
      <c r="I46" s="73"/>
    </row>
    <row r="47" spans="2:9" ht="23.15" x14ac:dyDescent="0.4">
      <c r="B47" s="303"/>
      <c r="C47" s="92" t="s">
        <v>75</v>
      </c>
      <c r="D47" s="212" t="s">
        <v>239</v>
      </c>
      <c r="E47" s="22"/>
      <c r="F47" s="22"/>
      <c r="G47" s="250"/>
      <c r="H47" s="43"/>
      <c r="I47" s="73"/>
    </row>
    <row r="48" spans="2:9" ht="23.6" thickBot="1" x14ac:dyDescent="0.45">
      <c r="B48" s="304"/>
      <c r="C48" s="93" t="s">
        <v>76</v>
      </c>
      <c r="D48" s="212" t="s">
        <v>240</v>
      </c>
      <c r="E48" s="104" t="s">
        <v>0</v>
      </c>
      <c r="F48" s="84" t="s">
        <v>6</v>
      </c>
      <c r="G48" s="250">
        <v>1</v>
      </c>
      <c r="H48" s="105" t="s">
        <v>501</v>
      </c>
      <c r="I48" s="73"/>
    </row>
    <row r="49" spans="2:9" ht="46.3" x14ac:dyDescent="0.4">
      <c r="B49" s="305" t="s">
        <v>27</v>
      </c>
      <c r="C49" s="91" t="s">
        <v>77</v>
      </c>
      <c r="D49" s="212" t="s">
        <v>241</v>
      </c>
      <c r="E49" s="46"/>
      <c r="F49" s="46"/>
      <c r="G49" s="250"/>
      <c r="H49" s="47"/>
      <c r="I49" s="73"/>
    </row>
    <row r="50" spans="2:9" ht="46.3" x14ac:dyDescent="0.4">
      <c r="B50" s="303"/>
      <c r="C50" s="92" t="s">
        <v>78</v>
      </c>
      <c r="D50" s="212" t="s">
        <v>242</v>
      </c>
      <c r="E50" s="23" t="s">
        <v>1</v>
      </c>
      <c r="F50" s="23" t="s">
        <v>497</v>
      </c>
      <c r="G50" s="250">
        <v>1</v>
      </c>
      <c r="H50" s="50" t="s">
        <v>162</v>
      </c>
      <c r="I50" s="73"/>
    </row>
    <row r="51" spans="2:9" ht="69.45" x14ac:dyDescent="0.4">
      <c r="B51" s="303"/>
      <c r="C51" s="92" t="s">
        <v>79</v>
      </c>
      <c r="D51" s="212" t="s">
        <v>243</v>
      </c>
      <c r="E51" s="23" t="s">
        <v>1</v>
      </c>
      <c r="F51" s="23" t="s">
        <v>497</v>
      </c>
      <c r="G51" s="250">
        <v>1</v>
      </c>
      <c r="H51" s="50" t="s">
        <v>502</v>
      </c>
      <c r="I51" s="73"/>
    </row>
    <row r="52" spans="2:9" ht="81" x14ac:dyDescent="0.4">
      <c r="B52" s="303"/>
      <c r="C52" s="92" t="s">
        <v>80</v>
      </c>
      <c r="D52" s="212" t="s">
        <v>256</v>
      </c>
      <c r="E52" s="23" t="s">
        <v>0</v>
      </c>
      <c r="F52" s="84" t="s">
        <v>6</v>
      </c>
      <c r="G52" s="250">
        <v>1</v>
      </c>
      <c r="H52" s="50" t="s">
        <v>161</v>
      </c>
      <c r="I52" s="73"/>
    </row>
    <row r="53" spans="2:9" ht="81" x14ac:dyDescent="0.4">
      <c r="B53" s="303"/>
      <c r="C53" s="92" t="s">
        <v>80</v>
      </c>
      <c r="D53" s="212" t="s">
        <v>256</v>
      </c>
      <c r="E53" s="23" t="s">
        <v>3</v>
      </c>
      <c r="F53" s="23" t="s">
        <v>13</v>
      </c>
      <c r="G53" s="250">
        <v>1</v>
      </c>
      <c r="H53" s="50" t="s">
        <v>163</v>
      </c>
      <c r="I53" s="73"/>
    </row>
    <row r="54" spans="2:9" ht="46.3" x14ac:dyDescent="0.4">
      <c r="B54" s="303"/>
      <c r="C54" s="92" t="s">
        <v>81</v>
      </c>
      <c r="D54" s="212" t="s">
        <v>244</v>
      </c>
      <c r="E54" s="22" t="s">
        <v>3</v>
      </c>
      <c r="F54" s="22" t="s">
        <v>13</v>
      </c>
      <c r="G54" s="250">
        <v>1</v>
      </c>
      <c r="H54" s="43" t="s">
        <v>515</v>
      </c>
      <c r="I54" s="73"/>
    </row>
    <row r="55" spans="2:9" ht="23.15" x14ac:dyDescent="0.4">
      <c r="B55" s="303"/>
      <c r="C55" s="92" t="s">
        <v>82</v>
      </c>
      <c r="D55" s="212" t="s">
        <v>245</v>
      </c>
      <c r="E55" s="22"/>
      <c r="F55" s="22"/>
      <c r="G55" s="250"/>
      <c r="H55" s="43"/>
      <c r="I55" s="73"/>
    </row>
    <row r="56" spans="2:9" ht="69.45" x14ac:dyDescent="0.4">
      <c r="B56" s="303"/>
      <c r="C56" s="92" t="s">
        <v>83</v>
      </c>
      <c r="D56" s="212" t="s">
        <v>246</v>
      </c>
      <c r="E56" s="22"/>
      <c r="F56" s="22"/>
      <c r="G56" s="250"/>
      <c r="H56" s="43"/>
      <c r="I56" s="73"/>
    </row>
    <row r="57" spans="2:9" ht="46.3" x14ac:dyDescent="0.4">
      <c r="B57" s="303"/>
      <c r="C57" s="92" t="s">
        <v>84</v>
      </c>
      <c r="D57" s="212" t="s">
        <v>247</v>
      </c>
      <c r="E57" s="22"/>
      <c r="F57" s="22"/>
      <c r="G57" s="250"/>
      <c r="H57" s="43"/>
      <c r="I57" s="73"/>
    </row>
    <row r="58" spans="2:9" ht="34.75" x14ac:dyDescent="0.4">
      <c r="B58" s="303"/>
      <c r="C58" s="92" t="s">
        <v>85</v>
      </c>
      <c r="D58" s="212" t="s">
        <v>248</v>
      </c>
      <c r="E58" s="22"/>
      <c r="F58" s="22"/>
      <c r="G58" s="250"/>
      <c r="H58" s="43"/>
      <c r="I58" s="73"/>
    </row>
    <row r="59" spans="2:9" ht="35.15" thickBot="1" x14ac:dyDescent="0.45">
      <c r="B59" s="306"/>
      <c r="C59" s="94" t="s">
        <v>86</v>
      </c>
      <c r="D59" s="212" t="s">
        <v>249</v>
      </c>
      <c r="E59" s="96"/>
      <c r="F59" s="96"/>
      <c r="G59" s="250"/>
      <c r="H59" s="80"/>
      <c r="I59" s="73"/>
    </row>
    <row r="60" spans="2:9" ht="57.9" x14ac:dyDescent="0.4">
      <c r="B60" s="302" t="s">
        <v>28</v>
      </c>
      <c r="C60" s="95" t="s">
        <v>87</v>
      </c>
      <c r="D60" s="212" t="s">
        <v>250</v>
      </c>
      <c r="E60" s="67" t="s">
        <v>1</v>
      </c>
      <c r="F60" s="67" t="s">
        <v>497</v>
      </c>
      <c r="G60" s="250">
        <v>1</v>
      </c>
      <c r="H60" s="63" t="s">
        <v>164</v>
      </c>
      <c r="I60" s="73"/>
    </row>
    <row r="61" spans="2:9" ht="57.9" x14ac:dyDescent="0.4">
      <c r="B61" s="303"/>
      <c r="C61" s="92" t="s">
        <v>88</v>
      </c>
      <c r="D61" s="212" t="s">
        <v>251</v>
      </c>
      <c r="E61" s="23" t="s">
        <v>0</v>
      </c>
      <c r="F61" s="84" t="s">
        <v>6</v>
      </c>
      <c r="G61" s="250">
        <v>1</v>
      </c>
      <c r="H61" s="50" t="s">
        <v>503</v>
      </c>
      <c r="I61" s="73"/>
    </row>
    <row r="62" spans="2:9" ht="46.3" x14ac:dyDescent="0.4">
      <c r="B62" s="303"/>
      <c r="C62" s="92" t="s">
        <v>89</v>
      </c>
      <c r="D62" s="212" t="s">
        <v>252</v>
      </c>
      <c r="E62" s="22"/>
      <c r="F62" s="22"/>
      <c r="G62" s="250"/>
      <c r="H62" s="43"/>
      <c r="I62" s="73"/>
    </row>
    <row r="63" spans="2:9" ht="69.45" x14ac:dyDescent="0.4">
      <c r="B63" s="303"/>
      <c r="C63" s="92" t="s">
        <v>90</v>
      </c>
      <c r="D63" s="212" t="s">
        <v>257</v>
      </c>
      <c r="E63" s="23" t="s">
        <v>3</v>
      </c>
      <c r="F63" s="23" t="s">
        <v>13</v>
      </c>
      <c r="G63" s="250">
        <v>1</v>
      </c>
      <c r="H63" s="43" t="s">
        <v>517</v>
      </c>
      <c r="I63" s="73"/>
    </row>
    <row r="64" spans="2:9" ht="81.45" thickBot="1" x14ac:dyDescent="0.45">
      <c r="B64" s="304"/>
      <c r="C64" s="93" t="s">
        <v>91</v>
      </c>
      <c r="D64" s="212" t="s">
        <v>253</v>
      </c>
      <c r="E64" s="76"/>
      <c r="F64" s="76"/>
      <c r="G64" s="250"/>
      <c r="H64" s="77"/>
      <c r="I64" s="73"/>
    </row>
    <row r="65" spans="2:9" ht="34.75" x14ac:dyDescent="0.4">
      <c r="B65" s="305" t="s">
        <v>29</v>
      </c>
      <c r="C65" s="91" t="s">
        <v>92</v>
      </c>
      <c r="D65" s="212" t="s">
        <v>258</v>
      </c>
      <c r="E65" s="66" t="s">
        <v>1</v>
      </c>
      <c r="F65" s="66" t="s">
        <v>497</v>
      </c>
      <c r="G65" s="249">
        <v>-1</v>
      </c>
      <c r="H65" s="64" t="s">
        <v>505</v>
      </c>
      <c r="I65" s="73"/>
    </row>
    <row r="66" spans="2:9" ht="46.3" x14ac:dyDescent="0.4">
      <c r="B66" s="303"/>
      <c r="C66" s="92" t="s">
        <v>93</v>
      </c>
      <c r="D66" s="212" t="s">
        <v>259</v>
      </c>
      <c r="E66" s="22"/>
      <c r="F66" s="22"/>
      <c r="G66" s="250"/>
      <c r="H66" s="43"/>
      <c r="I66" s="73"/>
    </row>
    <row r="67" spans="2:9" ht="46.3" x14ac:dyDescent="0.4">
      <c r="B67" s="303"/>
      <c r="C67" s="92" t="s">
        <v>94</v>
      </c>
      <c r="D67" s="212" t="s">
        <v>260</v>
      </c>
      <c r="E67" s="22"/>
      <c r="F67" s="22"/>
      <c r="G67" s="250"/>
      <c r="H67" s="43"/>
      <c r="I67" s="73"/>
    </row>
    <row r="68" spans="2:9" ht="34.75" x14ac:dyDescent="0.4">
      <c r="B68" s="303"/>
      <c r="C68" s="92" t="s">
        <v>95</v>
      </c>
      <c r="D68" s="212" t="s">
        <v>261</v>
      </c>
      <c r="E68" s="22"/>
      <c r="F68" s="22"/>
      <c r="G68" s="250"/>
      <c r="H68" s="43"/>
      <c r="I68" s="73"/>
    </row>
    <row r="69" spans="2:9" ht="34.75" x14ac:dyDescent="0.4">
      <c r="B69" s="303"/>
      <c r="C69" s="92" t="s">
        <v>96</v>
      </c>
      <c r="D69" s="212" t="s">
        <v>262</v>
      </c>
      <c r="E69" s="22"/>
      <c r="F69" s="22"/>
      <c r="G69" s="250"/>
      <c r="H69" s="43"/>
      <c r="I69" s="73"/>
    </row>
    <row r="70" spans="2:9" ht="57.9" x14ac:dyDescent="0.4">
      <c r="B70" s="303"/>
      <c r="C70" s="92" t="s">
        <v>97</v>
      </c>
      <c r="D70" s="212" t="s">
        <v>263</v>
      </c>
      <c r="E70" s="22"/>
      <c r="F70" s="22"/>
      <c r="G70" s="250"/>
      <c r="H70" s="43"/>
      <c r="I70" s="73"/>
    </row>
    <row r="71" spans="2:9" ht="46.75" thickBot="1" x14ac:dyDescent="0.45">
      <c r="B71" s="306"/>
      <c r="C71" s="94" t="s">
        <v>98</v>
      </c>
      <c r="D71" s="212" t="s">
        <v>264</v>
      </c>
      <c r="E71" s="96"/>
      <c r="F71" s="96"/>
      <c r="G71" s="250"/>
      <c r="H71" s="80"/>
      <c r="I71" s="73"/>
    </row>
    <row r="72" spans="2:9" ht="34.75" x14ac:dyDescent="0.4">
      <c r="B72" s="302" t="s">
        <v>30</v>
      </c>
      <c r="C72" s="95" t="s">
        <v>99</v>
      </c>
      <c r="D72" s="212" t="s">
        <v>265</v>
      </c>
      <c r="E72" s="67" t="s">
        <v>1</v>
      </c>
      <c r="F72" s="67" t="s">
        <v>497</v>
      </c>
      <c r="G72" s="250">
        <v>1</v>
      </c>
      <c r="H72" s="63" t="s">
        <v>165</v>
      </c>
      <c r="I72" s="73"/>
    </row>
    <row r="73" spans="2:9" ht="69.45" x14ac:dyDescent="0.4">
      <c r="B73" s="303"/>
      <c r="C73" s="92" t="s">
        <v>100</v>
      </c>
      <c r="D73" s="212" t="s">
        <v>266</v>
      </c>
      <c r="E73" s="22"/>
      <c r="F73" s="22"/>
      <c r="G73" s="250"/>
      <c r="H73" s="43"/>
      <c r="I73" s="73"/>
    </row>
    <row r="74" spans="2:9" ht="46.3" x14ac:dyDescent="0.4">
      <c r="B74" s="303"/>
      <c r="C74" s="92" t="s">
        <v>101</v>
      </c>
      <c r="D74" s="212" t="s">
        <v>267</v>
      </c>
      <c r="E74" s="23" t="s">
        <v>1</v>
      </c>
      <c r="F74" s="23" t="s">
        <v>497</v>
      </c>
      <c r="G74" s="250">
        <v>1</v>
      </c>
      <c r="H74" s="50" t="s">
        <v>158</v>
      </c>
      <c r="I74" s="73"/>
    </row>
    <row r="75" spans="2:9" ht="23.15" x14ac:dyDescent="0.4">
      <c r="B75" s="303"/>
      <c r="C75" s="92" t="s">
        <v>102</v>
      </c>
      <c r="D75" s="212" t="s">
        <v>254</v>
      </c>
      <c r="E75" s="22"/>
      <c r="F75" s="22"/>
      <c r="G75" s="250"/>
      <c r="H75" s="43"/>
      <c r="I75" s="73"/>
    </row>
    <row r="76" spans="2:9" ht="69.45" x14ac:dyDescent="0.4">
      <c r="B76" s="303"/>
      <c r="C76" s="92" t="s">
        <v>103</v>
      </c>
      <c r="D76" s="212" t="s">
        <v>268</v>
      </c>
      <c r="E76" s="23" t="s">
        <v>1</v>
      </c>
      <c r="F76" s="23" t="s">
        <v>497</v>
      </c>
      <c r="G76" s="250">
        <v>1</v>
      </c>
      <c r="H76" s="50" t="s">
        <v>504</v>
      </c>
      <c r="I76" s="73"/>
    </row>
    <row r="77" spans="2:9" ht="34.75" x14ac:dyDescent="0.4">
      <c r="B77" s="303"/>
      <c r="C77" s="92" t="s">
        <v>104</v>
      </c>
      <c r="D77" s="212" t="s">
        <v>269</v>
      </c>
      <c r="E77" s="23" t="s">
        <v>1</v>
      </c>
      <c r="F77" s="23" t="s">
        <v>497</v>
      </c>
      <c r="G77" s="250">
        <v>1</v>
      </c>
      <c r="H77" s="50" t="s">
        <v>166</v>
      </c>
      <c r="I77" s="73"/>
    </row>
    <row r="78" spans="2:9" ht="34.75" x14ac:dyDescent="0.4">
      <c r="B78" s="303"/>
      <c r="C78" s="92" t="s">
        <v>104</v>
      </c>
      <c r="D78" s="212" t="s">
        <v>269</v>
      </c>
      <c r="E78" s="23" t="s">
        <v>3</v>
      </c>
      <c r="F78" s="23" t="s">
        <v>13</v>
      </c>
      <c r="G78" s="250">
        <v>1</v>
      </c>
      <c r="H78" s="50" t="s">
        <v>166</v>
      </c>
      <c r="I78" s="73"/>
    </row>
    <row r="79" spans="2:9" ht="46.75" thickBot="1" x14ac:dyDescent="0.45">
      <c r="B79" s="304"/>
      <c r="C79" s="93" t="s">
        <v>105</v>
      </c>
      <c r="D79" s="212" t="s">
        <v>270</v>
      </c>
      <c r="E79" s="76"/>
      <c r="F79" s="76"/>
      <c r="G79" s="250"/>
      <c r="H79" s="77"/>
      <c r="I79" s="73"/>
    </row>
    <row r="80" spans="2:9" ht="57.9" x14ac:dyDescent="0.4">
      <c r="B80" s="305" t="s">
        <v>31</v>
      </c>
      <c r="C80" s="91" t="s">
        <v>106</v>
      </c>
      <c r="D80" s="212" t="s">
        <v>271</v>
      </c>
      <c r="E80" s="46"/>
      <c r="F80" s="46"/>
      <c r="G80" s="250"/>
      <c r="H80" s="47"/>
      <c r="I80" s="73"/>
    </row>
    <row r="81" spans="2:9" ht="23.15" x14ac:dyDescent="0.4">
      <c r="B81" s="303"/>
      <c r="C81" s="92" t="s">
        <v>107</v>
      </c>
      <c r="D81" s="212" t="s">
        <v>272</v>
      </c>
      <c r="E81" s="23" t="s">
        <v>3</v>
      </c>
      <c r="F81" s="23" t="s">
        <v>13</v>
      </c>
      <c r="G81" s="250">
        <v>1</v>
      </c>
      <c r="H81" s="50" t="s">
        <v>167</v>
      </c>
      <c r="I81" s="73"/>
    </row>
    <row r="82" spans="2:9" ht="23.15" x14ac:dyDescent="0.4">
      <c r="B82" s="303"/>
      <c r="C82" s="92" t="s">
        <v>107</v>
      </c>
      <c r="D82" s="212" t="s">
        <v>272</v>
      </c>
      <c r="E82" s="23" t="s">
        <v>1</v>
      </c>
      <c r="F82" s="23" t="s">
        <v>497</v>
      </c>
      <c r="G82" s="250">
        <v>1</v>
      </c>
      <c r="H82" s="50" t="s">
        <v>168</v>
      </c>
      <c r="I82" s="73"/>
    </row>
    <row r="83" spans="2:9" ht="46.3" x14ac:dyDescent="0.4">
      <c r="B83" s="303"/>
      <c r="C83" s="92" t="s">
        <v>108</v>
      </c>
      <c r="D83" s="212" t="s">
        <v>273</v>
      </c>
      <c r="E83" s="22"/>
      <c r="F83" s="22"/>
      <c r="G83" s="250"/>
      <c r="H83" s="43"/>
      <c r="I83" s="73"/>
    </row>
    <row r="84" spans="2:9" ht="69.45" x14ac:dyDescent="0.4">
      <c r="B84" s="303"/>
      <c r="C84" s="92" t="s">
        <v>109</v>
      </c>
      <c r="D84" s="212" t="s">
        <v>274</v>
      </c>
      <c r="E84" s="23" t="s">
        <v>1</v>
      </c>
      <c r="F84" s="23" t="s">
        <v>497</v>
      </c>
      <c r="G84" s="250">
        <v>1</v>
      </c>
      <c r="H84" s="50" t="s">
        <v>169</v>
      </c>
      <c r="I84" s="73"/>
    </row>
    <row r="85" spans="2:9" ht="23.15" x14ac:dyDescent="0.4">
      <c r="B85" s="303"/>
      <c r="C85" s="92" t="s">
        <v>110</v>
      </c>
      <c r="D85" s="212" t="s">
        <v>275</v>
      </c>
      <c r="E85" s="23" t="s">
        <v>3</v>
      </c>
      <c r="F85" s="23" t="s">
        <v>13</v>
      </c>
      <c r="G85" s="250">
        <v>1</v>
      </c>
      <c r="H85" s="50" t="s">
        <v>170</v>
      </c>
      <c r="I85" s="73"/>
    </row>
    <row r="86" spans="2:9" ht="46.3" x14ac:dyDescent="0.4">
      <c r="B86" s="303"/>
      <c r="C86" s="92" t="s">
        <v>111</v>
      </c>
      <c r="D86" s="212" t="s">
        <v>276</v>
      </c>
      <c r="E86" s="22"/>
      <c r="F86" s="22"/>
      <c r="G86" s="250"/>
      <c r="H86" s="43"/>
      <c r="I86" s="73"/>
    </row>
    <row r="87" spans="2:9" ht="34.75" x14ac:dyDescent="0.4">
      <c r="B87" s="303"/>
      <c r="C87" s="92" t="s">
        <v>112</v>
      </c>
      <c r="D87" s="212" t="s">
        <v>277</v>
      </c>
      <c r="E87" s="22"/>
      <c r="F87" s="22"/>
      <c r="G87" s="250"/>
      <c r="H87" s="43"/>
      <c r="I87" s="73"/>
    </row>
    <row r="88" spans="2:9" ht="35.15" thickBot="1" x14ac:dyDescent="0.45">
      <c r="B88" s="306"/>
      <c r="C88" s="94" t="s">
        <v>113</v>
      </c>
      <c r="D88" s="212" t="s">
        <v>278</v>
      </c>
      <c r="E88" s="96"/>
      <c r="F88" s="96"/>
      <c r="G88" s="250"/>
      <c r="H88" s="80"/>
      <c r="I88" s="73"/>
    </row>
    <row r="89" spans="2:9" ht="23.15" x14ac:dyDescent="0.4">
      <c r="B89" s="315" t="s">
        <v>32</v>
      </c>
      <c r="C89" s="175" t="s">
        <v>114</v>
      </c>
      <c r="D89" s="214" t="s">
        <v>279</v>
      </c>
      <c r="E89" s="176"/>
      <c r="F89" s="176"/>
      <c r="G89" s="259"/>
      <c r="H89" s="177"/>
      <c r="I89" s="73"/>
    </row>
    <row r="90" spans="2:9" ht="23.15" x14ac:dyDescent="0.4">
      <c r="B90" s="316"/>
      <c r="C90" s="178" t="s">
        <v>115</v>
      </c>
      <c r="D90" s="214" t="s">
        <v>280</v>
      </c>
      <c r="E90" s="179"/>
      <c r="F90" s="179"/>
      <c r="G90" s="257"/>
      <c r="H90" s="180"/>
      <c r="I90" s="73"/>
    </row>
    <row r="91" spans="2:9" ht="35.15" thickBot="1" x14ac:dyDescent="0.45">
      <c r="B91" s="317"/>
      <c r="C91" s="181" t="s">
        <v>116</v>
      </c>
      <c r="D91" s="214" t="s">
        <v>281</v>
      </c>
      <c r="E91" s="182"/>
      <c r="F91" s="182"/>
      <c r="G91" s="260"/>
      <c r="H91" s="183"/>
      <c r="I91" s="73"/>
    </row>
    <row r="92" spans="2:9" ht="34.75" x14ac:dyDescent="0.4">
      <c r="B92" s="305" t="s">
        <v>33</v>
      </c>
      <c r="C92" s="91" t="s">
        <v>117</v>
      </c>
      <c r="D92" s="212" t="s">
        <v>282</v>
      </c>
      <c r="E92" s="66" t="s">
        <v>1</v>
      </c>
      <c r="F92" s="66" t="s">
        <v>497</v>
      </c>
      <c r="G92" s="250">
        <v>1</v>
      </c>
      <c r="H92" s="64" t="s">
        <v>171</v>
      </c>
      <c r="I92" s="73"/>
    </row>
    <row r="93" spans="2:9" ht="57.9" x14ac:dyDescent="0.4">
      <c r="B93" s="303"/>
      <c r="C93" s="92" t="s">
        <v>118</v>
      </c>
      <c r="D93" s="212" t="s">
        <v>283</v>
      </c>
      <c r="E93" s="22"/>
      <c r="F93" s="22"/>
      <c r="G93" s="250"/>
      <c r="H93" s="43"/>
      <c r="I93" s="73"/>
    </row>
    <row r="94" spans="2:9" ht="34.75" x14ac:dyDescent="0.4">
      <c r="B94" s="303"/>
      <c r="C94" s="92" t="s">
        <v>119</v>
      </c>
      <c r="D94" s="212" t="s">
        <v>284</v>
      </c>
      <c r="E94" s="22"/>
      <c r="F94" s="22"/>
      <c r="G94" s="250"/>
      <c r="H94" s="43"/>
      <c r="I94" s="73"/>
    </row>
    <row r="95" spans="2:9" ht="81" x14ac:dyDescent="0.4">
      <c r="B95" s="303"/>
      <c r="C95" s="92" t="s">
        <v>120</v>
      </c>
      <c r="D95" s="212" t="s">
        <v>285</v>
      </c>
      <c r="E95" s="22"/>
      <c r="F95" s="22"/>
      <c r="G95" s="250"/>
      <c r="H95" s="43"/>
      <c r="I95" s="73"/>
    </row>
    <row r="96" spans="2:9" ht="46.3" x14ac:dyDescent="0.4">
      <c r="B96" s="303"/>
      <c r="C96" s="92" t="s">
        <v>121</v>
      </c>
      <c r="D96" s="212" t="s">
        <v>286</v>
      </c>
      <c r="E96" s="22"/>
      <c r="F96" s="22"/>
      <c r="G96" s="250"/>
      <c r="H96" s="43"/>
      <c r="I96" s="73"/>
    </row>
    <row r="97" spans="2:9" ht="104.15" x14ac:dyDescent="0.4">
      <c r="B97" s="303"/>
      <c r="C97" s="92" t="s">
        <v>122</v>
      </c>
      <c r="D97" s="212" t="s">
        <v>287</v>
      </c>
      <c r="E97" s="22"/>
      <c r="F97" s="22"/>
      <c r="G97" s="250"/>
      <c r="H97" s="43"/>
      <c r="I97" s="73"/>
    </row>
    <row r="98" spans="2:9" ht="58.3" thickBot="1" x14ac:dyDescent="0.45">
      <c r="B98" s="306"/>
      <c r="C98" s="94" t="s">
        <v>123</v>
      </c>
      <c r="D98" s="212" t="s">
        <v>288</v>
      </c>
      <c r="E98" s="96"/>
      <c r="F98" s="96"/>
      <c r="G98" s="250"/>
      <c r="H98" s="80"/>
      <c r="I98" s="73"/>
    </row>
    <row r="99" spans="2:9" ht="57.9" x14ac:dyDescent="0.4">
      <c r="B99" s="305" t="s">
        <v>34</v>
      </c>
      <c r="C99" s="95" t="s">
        <v>124</v>
      </c>
      <c r="D99" s="212" t="s">
        <v>289</v>
      </c>
      <c r="E99" s="44"/>
      <c r="F99" s="44"/>
      <c r="G99" s="250"/>
      <c r="H99" s="45"/>
      <c r="I99" s="73"/>
    </row>
    <row r="100" spans="2:9" ht="46.3" x14ac:dyDescent="0.4">
      <c r="B100" s="303"/>
      <c r="C100" s="92" t="s">
        <v>125</v>
      </c>
      <c r="D100" s="212" t="s">
        <v>290</v>
      </c>
      <c r="E100" s="22"/>
      <c r="F100" s="22"/>
      <c r="G100" s="250"/>
      <c r="H100" s="43"/>
      <c r="I100" s="73"/>
    </row>
    <row r="101" spans="2:9" ht="46.3" x14ac:dyDescent="0.4">
      <c r="B101" s="303"/>
      <c r="C101" s="92" t="s">
        <v>126</v>
      </c>
      <c r="D101" s="212" t="s">
        <v>291</v>
      </c>
      <c r="E101" s="22"/>
      <c r="F101" s="22"/>
      <c r="G101" s="250"/>
      <c r="H101" s="43"/>
      <c r="I101" s="73"/>
    </row>
    <row r="102" spans="2:9" ht="46.3" x14ac:dyDescent="0.4">
      <c r="B102" s="303"/>
      <c r="C102" s="92" t="s">
        <v>127</v>
      </c>
      <c r="D102" s="212" t="s">
        <v>292</v>
      </c>
      <c r="E102" s="22"/>
      <c r="F102" s="22"/>
      <c r="G102" s="250"/>
      <c r="H102" s="43"/>
      <c r="I102" s="73"/>
    </row>
    <row r="103" spans="2:9" ht="46.3" x14ac:dyDescent="0.4">
      <c r="B103" s="303"/>
      <c r="C103" s="92" t="s">
        <v>128</v>
      </c>
      <c r="D103" s="212" t="s">
        <v>293</v>
      </c>
      <c r="E103" s="22"/>
      <c r="F103" s="22"/>
      <c r="G103" s="250"/>
      <c r="H103" s="43"/>
      <c r="I103" s="73"/>
    </row>
    <row r="104" spans="2:9" ht="46.3" x14ac:dyDescent="0.4">
      <c r="B104" s="303"/>
      <c r="C104" s="92" t="s">
        <v>129</v>
      </c>
      <c r="D104" s="212" t="s">
        <v>294</v>
      </c>
      <c r="E104" s="22"/>
      <c r="F104" s="22"/>
      <c r="G104" s="250"/>
      <c r="H104" s="43"/>
      <c r="I104" s="73"/>
    </row>
    <row r="105" spans="2:9" ht="34.75" x14ac:dyDescent="0.4">
      <c r="B105" s="303"/>
      <c r="C105" s="92" t="s">
        <v>130</v>
      </c>
      <c r="D105" s="212" t="s">
        <v>295</v>
      </c>
      <c r="E105" s="22"/>
      <c r="F105" s="22"/>
      <c r="G105" s="250"/>
      <c r="H105" s="43"/>
      <c r="I105" s="73"/>
    </row>
    <row r="106" spans="2:9" ht="46.3" x14ac:dyDescent="0.4">
      <c r="B106" s="303"/>
      <c r="C106" s="92" t="s">
        <v>131</v>
      </c>
      <c r="D106" s="212" t="s">
        <v>296</v>
      </c>
      <c r="E106" s="22"/>
      <c r="F106" s="22"/>
      <c r="G106" s="250"/>
      <c r="H106" s="43"/>
      <c r="I106" s="73"/>
    </row>
    <row r="107" spans="2:9" ht="35.15" thickBot="1" x14ac:dyDescent="0.45">
      <c r="B107" s="306"/>
      <c r="C107" s="93" t="s">
        <v>132</v>
      </c>
      <c r="D107" s="212" t="s">
        <v>297</v>
      </c>
      <c r="E107" s="76"/>
      <c r="F107" s="76"/>
      <c r="G107" s="250"/>
      <c r="H107" s="77"/>
      <c r="I107" s="73"/>
    </row>
    <row r="108" spans="2:9" ht="23.15" x14ac:dyDescent="0.4">
      <c r="B108" s="305" t="s">
        <v>35</v>
      </c>
      <c r="C108" s="91" t="s">
        <v>133</v>
      </c>
      <c r="D108" s="212" t="s">
        <v>298</v>
      </c>
      <c r="E108" s="46"/>
      <c r="F108" s="46"/>
      <c r="G108" s="250"/>
      <c r="H108" s="47"/>
      <c r="I108" s="73"/>
    </row>
    <row r="109" spans="2:9" ht="23.15" x14ac:dyDescent="0.4">
      <c r="B109" s="303"/>
      <c r="C109" s="92" t="s">
        <v>134</v>
      </c>
      <c r="D109" s="212" t="s">
        <v>299</v>
      </c>
      <c r="E109" s="22"/>
      <c r="F109" s="22"/>
      <c r="G109" s="250"/>
      <c r="H109" s="43"/>
      <c r="I109" s="73"/>
    </row>
    <row r="110" spans="2:9" ht="23.15" x14ac:dyDescent="0.4">
      <c r="B110" s="303"/>
      <c r="C110" s="92" t="s">
        <v>135</v>
      </c>
      <c r="D110" s="212" t="s">
        <v>300</v>
      </c>
      <c r="E110" s="22"/>
      <c r="F110" s="22"/>
      <c r="G110" s="250"/>
      <c r="H110" s="43"/>
      <c r="I110" s="73"/>
    </row>
    <row r="111" spans="2:9" ht="34.75" x14ac:dyDescent="0.4">
      <c r="B111" s="303"/>
      <c r="C111" s="92" t="s">
        <v>136</v>
      </c>
      <c r="D111" s="212" t="s">
        <v>301</v>
      </c>
      <c r="E111" s="22"/>
      <c r="F111" s="22"/>
      <c r="G111" s="250"/>
      <c r="H111" s="43"/>
      <c r="I111" s="73"/>
    </row>
    <row r="112" spans="2:9" ht="23.15" x14ac:dyDescent="0.4">
      <c r="B112" s="303"/>
      <c r="C112" s="92" t="s">
        <v>137</v>
      </c>
      <c r="D112" s="212" t="s">
        <v>302</v>
      </c>
      <c r="E112" s="22"/>
      <c r="F112" s="22"/>
      <c r="G112" s="250"/>
      <c r="H112" s="43"/>
      <c r="I112" s="73"/>
    </row>
    <row r="113" spans="2:9" ht="23.15" x14ac:dyDescent="0.4">
      <c r="B113" s="303"/>
      <c r="C113" s="92" t="s">
        <v>138</v>
      </c>
      <c r="D113" s="212" t="s">
        <v>303</v>
      </c>
      <c r="E113" s="22"/>
      <c r="F113" s="22"/>
      <c r="G113" s="250"/>
      <c r="H113" s="43"/>
      <c r="I113" s="73"/>
    </row>
    <row r="114" spans="2:9" ht="23.15" x14ac:dyDescent="0.4">
      <c r="B114" s="303"/>
      <c r="C114" s="92" t="s">
        <v>139</v>
      </c>
      <c r="D114" s="212" t="s">
        <v>304</v>
      </c>
      <c r="E114" s="22"/>
      <c r="F114" s="22"/>
      <c r="G114" s="250"/>
      <c r="H114" s="43"/>
      <c r="I114" s="73"/>
    </row>
    <row r="115" spans="2:9" ht="23.15" x14ac:dyDescent="0.4">
      <c r="B115" s="303"/>
      <c r="C115" s="92" t="s">
        <v>140</v>
      </c>
      <c r="D115" s="212" t="s">
        <v>305</v>
      </c>
      <c r="E115" s="22"/>
      <c r="F115" s="22"/>
      <c r="G115" s="250"/>
      <c r="H115" s="43"/>
      <c r="I115" s="73"/>
    </row>
    <row r="116" spans="2:9" ht="23.15" x14ac:dyDescent="0.4">
      <c r="B116" s="303"/>
      <c r="C116" s="92" t="s">
        <v>141</v>
      </c>
      <c r="D116" s="212" t="s">
        <v>306</v>
      </c>
      <c r="E116" s="22"/>
      <c r="F116" s="22"/>
      <c r="G116" s="250"/>
      <c r="H116" s="43"/>
      <c r="I116" s="73"/>
    </row>
    <row r="117" spans="2:9" ht="35.15" thickBot="1" x14ac:dyDescent="0.45">
      <c r="B117" s="306"/>
      <c r="C117" s="94" t="s">
        <v>157</v>
      </c>
      <c r="D117" s="212" t="s">
        <v>307</v>
      </c>
      <c r="E117" s="96"/>
      <c r="F117" s="96"/>
      <c r="G117" s="250"/>
      <c r="H117" s="80"/>
      <c r="I117" s="73"/>
    </row>
    <row r="118" spans="2:9" x14ac:dyDescent="0.4">
      <c r="B118" s="312" t="s">
        <v>1224</v>
      </c>
      <c r="C118" s="199" t="s">
        <v>1225</v>
      </c>
      <c r="D118" s="215" t="s">
        <v>1205</v>
      </c>
      <c r="E118" s="200" t="s">
        <v>508</v>
      </c>
      <c r="F118" s="200" t="s">
        <v>508</v>
      </c>
      <c r="G118" s="256" t="s">
        <v>508</v>
      </c>
      <c r="H118" s="201" t="s">
        <v>508</v>
      </c>
    </row>
    <row r="119" spans="2:9" x14ac:dyDescent="0.4">
      <c r="B119" s="313"/>
      <c r="C119" s="202" t="s">
        <v>1226</v>
      </c>
      <c r="D119" s="216" t="s">
        <v>1206</v>
      </c>
      <c r="E119" s="179" t="s">
        <v>508</v>
      </c>
      <c r="F119" s="179" t="s">
        <v>508</v>
      </c>
      <c r="G119" s="257" t="s">
        <v>508</v>
      </c>
      <c r="H119" s="180" t="s">
        <v>508</v>
      </c>
    </row>
    <row r="120" spans="2:9" x14ac:dyDescent="0.4">
      <c r="B120" s="313"/>
      <c r="C120" s="202" t="s">
        <v>1227</v>
      </c>
      <c r="D120" s="216" t="s">
        <v>1207</v>
      </c>
      <c r="E120" s="179" t="s">
        <v>508</v>
      </c>
      <c r="F120" s="179"/>
      <c r="G120" s="257"/>
      <c r="H120" s="180"/>
    </row>
    <row r="121" spans="2:9" x14ac:dyDescent="0.4">
      <c r="B121" s="313"/>
      <c r="C121" s="202" t="s">
        <v>1228</v>
      </c>
      <c r="D121" s="216" t="s">
        <v>1208</v>
      </c>
      <c r="E121" s="179" t="s">
        <v>508</v>
      </c>
      <c r="F121" s="179" t="s">
        <v>508</v>
      </c>
      <c r="G121" s="257" t="s">
        <v>508</v>
      </c>
      <c r="H121" s="180" t="s">
        <v>508</v>
      </c>
    </row>
    <row r="122" spans="2:9" x14ac:dyDescent="0.4">
      <c r="B122" s="313"/>
      <c r="C122" s="202" t="s">
        <v>1229</v>
      </c>
      <c r="D122" s="216" t="s">
        <v>1209</v>
      </c>
      <c r="E122" s="179" t="s">
        <v>508</v>
      </c>
      <c r="F122" s="179"/>
      <c r="G122" s="257"/>
      <c r="H122" s="180"/>
    </row>
    <row r="123" spans="2:9" x14ac:dyDescent="0.4">
      <c r="B123" s="313"/>
      <c r="C123" s="202" t="s">
        <v>1230</v>
      </c>
      <c r="D123" s="216" t="s">
        <v>1210</v>
      </c>
      <c r="E123" s="179" t="s">
        <v>508</v>
      </c>
      <c r="F123" s="179" t="s">
        <v>508</v>
      </c>
      <c r="G123" s="257" t="s">
        <v>508</v>
      </c>
      <c r="H123" s="180" t="s">
        <v>508</v>
      </c>
    </row>
    <row r="124" spans="2:9" x14ac:dyDescent="0.4">
      <c r="B124" s="313"/>
      <c r="C124" s="202" t="s">
        <v>1231</v>
      </c>
      <c r="D124" s="216" t="s">
        <v>1211</v>
      </c>
      <c r="E124" s="179" t="s">
        <v>508</v>
      </c>
      <c r="F124" s="179" t="s">
        <v>508</v>
      </c>
      <c r="G124" s="257" t="s">
        <v>508</v>
      </c>
      <c r="H124" s="180" t="s">
        <v>508</v>
      </c>
    </row>
    <row r="125" spans="2:9" x14ac:dyDescent="0.4">
      <c r="B125" s="313"/>
      <c r="C125" s="202" t="s">
        <v>1232</v>
      </c>
      <c r="D125" s="216" t="s">
        <v>1212</v>
      </c>
      <c r="E125" s="179" t="s">
        <v>508</v>
      </c>
      <c r="F125" s="179" t="s">
        <v>508</v>
      </c>
      <c r="G125" s="257" t="s">
        <v>508</v>
      </c>
      <c r="H125" s="180" t="s">
        <v>508</v>
      </c>
    </row>
    <row r="126" spans="2:9" x14ac:dyDescent="0.4">
      <c r="B126" s="313"/>
      <c r="C126" s="202" t="s">
        <v>1233</v>
      </c>
      <c r="D126" s="216" t="s">
        <v>1213</v>
      </c>
      <c r="E126" s="179" t="s">
        <v>508</v>
      </c>
      <c r="F126" s="179" t="s">
        <v>508</v>
      </c>
      <c r="G126" s="257" t="s">
        <v>508</v>
      </c>
      <c r="H126" s="180" t="s">
        <v>508</v>
      </c>
    </row>
    <row r="127" spans="2:9" x14ac:dyDescent="0.4">
      <c r="B127" s="313"/>
      <c r="C127" s="202" t="s">
        <v>1234</v>
      </c>
      <c r="D127" s="216" t="s">
        <v>1214</v>
      </c>
      <c r="E127" s="179" t="s">
        <v>508</v>
      </c>
      <c r="F127" s="179" t="s">
        <v>508</v>
      </c>
      <c r="G127" s="257" t="s">
        <v>508</v>
      </c>
      <c r="H127" s="180" t="s">
        <v>508</v>
      </c>
    </row>
    <row r="128" spans="2:9" x14ac:dyDescent="0.4">
      <c r="B128" s="313"/>
      <c r="C128" s="202" t="s">
        <v>1235</v>
      </c>
      <c r="D128" s="216" t="s">
        <v>1215</v>
      </c>
      <c r="E128" s="179" t="s">
        <v>508</v>
      </c>
      <c r="F128" s="179"/>
      <c r="G128" s="257"/>
      <c r="H128" s="180"/>
    </row>
    <row r="129" spans="2:8" x14ac:dyDescent="0.4">
      <c r="B129" s="313"/>
      <c r="C129" s="202" t="s">
        <v>1236</v>
      </c>
      <c r="D129" s="216" t="s">
        <v>1216</v>
      </c>
      <c r="E129" s="179" t="s">
        <v>508</v>
      </c>
      <c r="F129" s="179" t="s">
        <v>508</v>
      </c>
      <c r="G129" s="257" t="s">
        <v>508</v>
      </c>
      <c r="H129" s="180" t="s">
        <v>508</v>
      </c>
    </row>
    <row r="130" spans="2:8" x14ac:dyDescent="0.4">
      <c r="B130" s="313"/>
      <c r="C130" s="202" t="s">
        <v>1237</v>
      </c>
      <c r="D130" s="216" t="s">
        <v>1217</v>
      </c>
      <c r="E130" s="179" t="s">
        <v>508</v>
      </c>
      <c r="F130" s="179"/>
      <c r="G130" s="257"/>
      <c r="H130" s="180"/>
    </row>
    <row r="131" spans="2:8" x14ac:dyDescent="0.4">
      <c r="B131" s="313"/>
      <c r="C131" s="202" t="s">
        <v>1238</v>
      </c>
      <c r="D131" s="216" t="s">
        <v>1218</v>
      </c>
      <c r="E131" s="179"/>
      <c r="F131" s="179"/>
      <c r="G131" s="257"/>
      <c r="H131" s="180"/>
    </row>
    <row r="132" spans="2:8" x14ac:dyDescent="0.4">
      <c r="B132" s="313"/>
      <c r="C132" s="202" t="s">
        <v>1239</v>
      </c>
      <c r="D132" s="216" t="s">
        <v>1219</v>
      </c>
      <c r="E132" s="179" t="s">
        <v>508</v>
      </c>
      <c r="F132" s="179"/>
      <c r="G132" s="257"/>
      <c r="H132" s="180"/>
    </row>
    <row r="133" spans="2:8" x14ac:dyDescent="0.4">
      <c r="B133" s="313"/>
      <c r="C133" s="202" t="s">
        <v>1240</v>
      </c>
      <c r="D133" s="216" t="s">
        <v>1220</v>
      </c>
      <c r="E133" s="179" t="s">
        <v>508</v>
      </c>
      <c r="F133" s="179" t="s">
        <v>508</v>
      </c>
      <c r="G133" s="257" t="s">
        <v>508</v>
      </c>
      <c r="H133" s="180" t="s">
        <v>508</v>
      </c>
    </row>
    <row r="134" spans="2:8" x14ac:dyDescent="0.4">
      <c r="B134" s="313"/>
      <c r="C134" s="202" t="s">
        <v>1241</v>
      </c>
      <c r="D134" s="216" t="s">
        <v>1221</v>
      </c>
      <c r="E134" s="179" t="s">
        <v>508</v>
      </c>
      <c r="F134" s="179"/>
      <c r="G134" s="257"/>
      <c r="H134" s="180"/>
    </row>
    <row r="135" spans="2:8" x14ac:dyDescent="0.4">
      <c r="B135" s="313"/>
      <c r="C135" s="202" t="s">
        <v>1242</v>
      </c>
      <c r="D135" s="216" t="s">
        <v>1222</v>
      </c>
      <c r="E135" s="179" t="s">
        <v>508</v>
      </c>
      <c r="F135" s="179" t="s">
        <v>508</v>
      </c>
      <c r="G135" s="257" t="s">
        <v>508</v>
      </c>
      <c r="H135" s="180" t="s">
        <v>508</v>
      </c>
    </row>
    <row r="136" spans="2:8" ht="15" thickBot="1" x14ac:dyDescent="0.45">
      <c r="B136" s="314"/>
      <c r="C136" s="203" t="s">
        <v>1243</v>
      </c>
      <c r="D136" s="217" t="s">
        <v>1223</v>
      </c>
      <c r="E136" s="204" t="s">
        <v>508</v>
      </c>
      <c r="F136" s="204" t="s">
        <v>508</v>
      </c>
      <c r="G136" s="258" t="s">
        <v>508</v>
      </c>
      <c r="H136" s="205" t="s">
        <v>508</v>
      </c>
    </row>
  </sheetData>
  <sheetProtection algorithmName="SHA-512" hashValue="bhWn9v+HRfLXvI0W7e28shB/eHH//fneEbCRcUtIvZwS3S+4Pzxox/jR/UfuduzXQbQR2dKM0H4C/MG/4vWsCg==" saltValue="4QBX/PKK3FKZah8weFo3Tw==" spinCount="100000" sheet="1" objects="1" scenarios="1" autoFilter="0"/>
  <autoFilter ref="B5:H5" xr:uid="{656BA49F-164B-400A-B20F-0CC22302D7E6}"/>
  <dataConsolidate/>
  <mergeCells count="19">
    <mergeCell ref="B49:B59"/>
    <mergeCell ref="B60:B64"/>
    <mergeCell ref="B65:B71"/>
    <mergeCell ref="B72:B79"/>
    <mergeCell ref="B118:B136"/>
    <mergeCell ref="B108:B117"/>
    <mergeCell ref="D1:H1"/>
    <mergeCell ref="B1:C1"/>
    <mergeCell ref="B89:B91"/>
    <mergeCell ref="B92:B98"/>
    <mergeCell ref="B99:B107"/>
    <mergeCell ref="B80:B88"/>
    <mergeCell ref="B6:B11"/>
    <mergeCell ref="B12:B16"/>
    <mergeCell ref="B17:B25"/>
    <mergeCell ref="B26:B32"/>
    <mergeCell ref="B33:B38"/>
    <mergeCell ref="B39:B45"/>
    <mergeCell ref="B46:B48"/>
  </mergeCells>
  <conditionalFormatting sqref="C3">
    <cfRule type="cellIs" dxfId="12" priority="3" operator="equal">
      <formula>"–"</formula>
    </cfRule>
    <cfRule type="cellIs" dxfId="11" priority="4" operator="equal">
      <formula>"+"</formula>
    </cfRule>
    <cfRule type="cellIs" dxfId="10" priority="5" operator="equal">
      <formula>"+ / –"</formula>
    </cfRule>
  </conditionalFormatting>
  <conditionalFormatting sqref="G6:G136">
    <cfRule type="cellIs" dxfId="9" priority="2" operator="equal">
      <formula>-1</formula>
    </cfRule>
    <cfRule type="cellIs" dxfId="8" priority="1" operator="equal">
      <formula>1</formula>
    </cfRule>
  </conditionalFormatting>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sheetPr>
  <dimension ref="B1:DE140"/>
  <sheetViews>
    <sheetView showGridLines="0" zoomScale="90" zoomScaleNormal="90" workbookViewId="0">
      <selection activeCell="F9" sqref="F9"/>
    </sheetView>
  </sheetViews>
  <sheetFormatPr defaultColWidth="9.15234375" defaultRowHeight="14.6" x14ac:dyDescent="0.4"/>
  <cols>
    <col min="1" max="1" width="3.3046875" customWidth="1"/>
    <col min="2" max="2" width="17.69140625" style="32" customWidth="1"/>
    <col min="3" max="3" width="6.69140625" style="27" customWidth="1"/>
    <col min="4" max="4" width="40.69140625" style="211" customWidth="1"/>
    <col min="5" max="5" width="23.69140625" style="3" customWidth="1"/>
    <col min="6" max="6" width="40.69140625" style="3" customWidth="1"/>
    <col min="7" max="7" width="8.69140625" style="51" customWidth="1"/>
    <col min="8" max="8" width="70.69140625" style="8" customWidth="1"/>
    <col min="9" max="9" width="22.69140625" style="5" customWidth="1"/>
  </cols>
  <sheetData>
    <row r="1" spans="2:109" ht="60" customHeight="1" thickBot="1" x14ac:dyDescent="0.45">
      <c r="B1" s="327" t="s">
        <v>470</v>
      </c>
      <c r="C1" s="327"/>
      <c r="D1" s="326" t="s">
        <v>565</v>
      </c>
      <c r="E1" s="326"/>
      <c r="F1" s="326"/>
      <c r="G1" s="326"/>
      <c r="H1" s="326"/>
      <c r="I1" s="72"/>
    </row>
    <row r="2" spans="2:109" x14ac:dyDescent="0.4">
      <c r="I2" s="72"/>
    </row>
    <row r="3" spans="2:109" s="36" customFormat="1" ht="14.7" customHeight="1" x14ac:dyDescent="0.4">
      <c r="B3" s="141" t="s">
        <v>469</v>
      </c>
      <c r="C3" s="248" t="s">
        <v>1128</v>
      </c>
      <c r="D3" s="6" t="s">
        <v>1353</v>
      </c>
      <c r="E3" s="6" t="s">
        <v>1354</v>
      </c>
      <c r="F3" s="6" t="s">
        <v>1355</v>
      </c>
      <c r="G3" s="37"/>
      <c r="I3" s="9"/>
      <c r="J3" s="9"/>
      <c r="K3" s="9"/>
      <c r="L3" s="9"/>
      <c r="M3" s="9"/>
      <c r="N3" s="9"/>
      <c r="O3" s="9"/>
      <c r="P3" s="9"/>
      <c r="Q3" s="9"/>
      <c r="R3" s="9"/>
      <c r="S3" s="9"/>
      <c r="T3" s="9"/>
      <c r="U3" s="9"/>
      <c r="X3" s="37"/>
      <c r="Y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row>
    <row r="4" spans="2:109" s="72" customFormat="1" x14ac:dyDescent="0.4">
      <c r="B4" s="32"/>
      <c r="C4" s="27"/>
      <c r="D4" s="211"/>
      <c r="E4" s="3"/>
      <c r="F4" s="3"/>
      <c r="G4" s="51"/>
      <c r="H4" s="8"/>
    </row>
    <row r="5" spans="2:109" ht="15" thickBot="1" x14ac:dyDescent="0.45">
      <c r="B5" s="20" t="s">
        <v>150</v>
      </c>
      <c r="C5" s="20" t="s">
        <v>151</v>
      </c>
      <c r="D5" s="135" t="s">
        <v>1131</v>
      </c>
      <c r="E5" s="20" t="s">
        <v>152</v>
      </c>
      <c r="F5" s="20" t="s">
        <v>153</v>
      </c>
      <c r="G5" s="20" t="s">
        <v>154</v>
      </c>
      <c r="H5" s="20" t="s">
        <v>155</v>
      </c>
      <c r="I5" s="72"/>
    </row>
    <row r="6" spans="2:109" ht="34.75" x14ac:dyDescent="0.4">
      <c r="B6" s="332" t="s">
        <v>20</v>
      </c>
      <c r="C6" s="34" t="s">
        <v>36</v>
      </c>
      <c r="D6" s="212" t="s">
        <v>201</v>
      </c>
      <c r="E6" s="38"/>
      <c r="F6" s="38"/>
      <c r="G6" s="250"/>
      <c r="H6" s="39"/>
      <c r="I6" s="72"/>
    </row>
    <row r="7" spans="2:109" ht="34.75" x14ac:dyDescent="0.4">
      <c r="B7" s="330"/>
      <c r="C7" s="29" t="s">
        <v>37</v>
      </c>
      <c r="D7" s="212" t="s">
        <v>202</v>
      </c>
      <c r="E7" s="21"/>
      <c r="F7" s="21"/>
      <c r="G7" s="250"/>
      <c r="H7" s="40"/>
      <c r="I7" s="72"/>
    </row>
    <row r="8" spans="2:109" ht="46.3" x14ac:dyDescent="0.4">
      <c r="B8" s="330"/>
      <c r="C8" s="29" t="s">
        <v>38</v>
      </c>
      <c r="D8" s="212" t="s">
        <v>203</v>
      </c>
      <c r="E8" s="21"/>
      <c r="F8" s="21"/>
      <c r="G8" s="250"/>
      <c r="H8" s="40"/>
      <c r="I8" s="72"/>
    </row>
    <row r="9" spans="2:109" ht="81" x14ac:dyDescent="0.4">
      <c r="B9" s="330"/>
      <c r="C9" s="30" t="s">
        <v>39</v>
      </c>
      <c r="D9" s="212" t="s">
        <v>204</v>
      </c>
      <c r="E9" s="21" t="s">
        <v>1</v>
      </c>
      <c r="F9" s="21" t="s">
        <v>308</v>
      </c>
      <c r="G9" s="250">
        <v>1</v>
      </c>
      <c r="H9" s="40" t="s">
        <v>476</v>
      </c>
      <c r="I9" s="72"/>
    </row>
    <row r="10" spans="2:109" ht="58.3" thickBot="1" x14ac:dyDescent="0.45">
      <c r="B10" s="331"/>
      <c r="C10" s="74" t="s">
        <v>40</v>
      </c>
      <c r="D10" s="212" t="s">
        <v>205</v>
      </c>
      <c r="E10" s="84"/>
      <c r="F10" s="84"/>
      <c r="G10" s="250"/>
      <c r="H10" s="85"/>
      <c r="I10" s="72"/>
    </row>
    <row r="11" spans="2:109" ht="46.3" x14ac:dyDescent="0.4">
      <c r="B11" s="332" t="s">
        <v>21</v>
      </c>
      <c r="C11" s="34" t="s">
        <v>41</v>
      </c>
      <c r="D11" s="212" t="s">
        <v>206</v>
      </c>
      <c r="E11" s="38" t="s">
        <v>3</v>
      </c>
      <c r="F11" s="38" t="s">
        <v>16</v>
      </c>
      <c r="G11" s="249">
        <v>-1</v>
      </c>
      <c r="H11" s="39" t="s">
        <v>173</v>
      </c>
      <c r="I11" s="72"/>
    </row>
    <row r="12" spans="2:109" ht="46.3" x14ac:dyDescent="0.4">
      <c r="B12" s="330"/>
      <c r="C12" s="30" t="s">
        <v>41</v>
      </c>
      <c r="D12" s="212" t="s">
        <v>206</v>
      </c>
      <c r="E12" s="21" t="s">
        <v>1</v>
      </c>
      <c r="F12" s="21" t="s">
        <v>308</v>
      </c>
      <c r="G12" s="250">
        <v>1</v>
      </c>
      <c r="H12" s="50" t="s">
        <v>477</v>
      </c>
      <c r="I12" s="72"/>
    </row>
    <row r="13" spans="2:109" ht="57.9" x14ac:dyDescent="0.4">
      <c r="B13" s="330"/>
      <c r="C13" s="29" t="s">
        <v>42</v>
      </c>
      <c r="D13" s="212" t="s">
        <v>207</v>
      </c>
      <c r="E13" s="21"/>
      <c r="F13" s="21"/>
      <c r="G13" s="250"/>
      <c r="H13" s="40"/>
      <c r="I13" s="72"/>
    </row>
    <row r="14" spans="2:109" ht="92.6" x14ac:dyDescent="0.4">
      <c r="B14" s="330"/>
      <c r="C14" s="29" t="s">
        <v>43</v>
      </c>
      <c r="D14" s="212" t="s">
        <v>208</v>
      </c>
      <c r="E14" s="21" t="s">
        <v>1</v>
      </c>
      <c r="F14" s="21" t="s">
        <v>308</v>
      </c>
      <c r="G14" s="250">
        <v>1</v>
      </c>
      <c r="H14" s="40" t="s">
        <v>570</v>
      </c>
      <c r="I14" s="72"/>
    </row>
    <row r="15" spans="2:109" ht="55.4" customHeight="1" x14ac:dyDescent="0.4">
      <c r="B15" s="330"/>
      <c r="C15" s="29" t="s">
        <v>44</v>
      </c>
      <c r="D15" s="212" t="s">
        <v>209</v>
      </c>
      <c r="E15" s="21" t="s">
        <v>1</v>
      </c>
      <c r="F15" s="21" t="s">
        <v>308</v>
      </c>
      <c r="G15" s="250">
        <v>1</v>
      </c>
      <c r="H15" s="40" t="s">
        <v>516</v>
      </c>
      <c r="I15" s="72"/>
    </row>
    <row r="16" spans="2:109" ht="81" x14ac:dyDescent="0.4">
      <c r="B16" s="330"/>
      <c r="C16" s="30" t="s">
        <v>44</v>
      </c>
      <c r="D16" s="212" t="s">
        <v>209</v>
      </c>
      <c r="E16" s="21" t="s">
        <v>1</v>
      </c>
      <c r="F16" s="21" t="s">
        <v>308</v>
      </c>
      <c r="G16" s="250">
        <v>1</v>
      </c>
      <c r="H16" s="40" t="s">
        <v>478</v>
      </c>
      <c r="I16" s="72"/>
    </row>
    <row r="17" spans="2:9" ht="104.6" thickBot="1" x14ac:dyDescent="0.45">
      <c r="B17" s="333"/>
      <c r="C17" s="35" t="s">
        <v>45</v>
      </c>
      <c r="D17" s="212" t="s">
        <v>210</v>
      </c>
      <c r="E17" s="81"/>
      <c r="F17" s="81"/>
      <c r="G17" s="250"/>
      <c r="H17" s="83"/>
      <c r="I17" s="72"/>
    </row>
    <row r="18" spans="2:9" ht="23.15" x14ac:dyDescent="0.4">
      <c r="B18" s="329" t="s">
        <v>22</v>
      </c>
      <c r="C18" s="33" t="s">
        <v>46</v>
      </c>
      <c r="D18" s="212" t="s">
        <v>211</v>
      </c>
      <c r="E18" s="41"/>
      <c r="F18" s="41"/>
      <c r="G18" s="250"/>
      <c r="H18" s="42"/>
      <c r="I18" s="72"/>
    </row>
    <row r="19" spans="2:9" ht="57.9" x14ac:dyDescent="0.4">
      <c r="B19" s="330"/>
      <c r="C19" s="29" t="s">
        <v>47</v>
      </c>
      <c r="D19" s="212" t="s">
        <v>509</v>
      </c>
      <c r="E19" s="21"/>
      <c r="F19" s="21"/>
      <c r="G19" s="250"/>
      <c r="H19" s="40" t="s">
        <v>508</v>
      </c>
      <c r="I19" s="72"/>
    </row>
    <row r="20" spans="2:9" ht="46.3" x14ac:dyDescent="0.4">
      <c r="B20" s="330"/>
      <c r="C20" s="29" t="s">
        <v>48</v>
      </c>
      <c r="D20" s="212" t="s">
        <v>212</v>
      </c>
      <c r="E20" s="21"/>
      <c r="F20" s="21"/>
      <c r="G20" s="250"/>
      <c r="H20" s="40"/>
      <c r="I20" s="72"/>
    </row>
    <row r="21" spans="2:9" ht="38.6" x14ac:dyDescent="0.4">
      <c r="B21" s="330"/>
      <c r="C21" s="29" t="s">
        <v>49</v>
      </c>
      <c r="D21" s="212" t="s">
        <v>213</v>
      </c>
      <c r="E21" s="21" t="s">
        <v>1</v>
      </c>
      <c r="F21" s="21" t="s">
        <v>308</v>
      </c>
      <c r="G21" s="250">
        <v>1</v>
      </c>
      <c r="H21" s="40" t="s">
        <v>1309</v>
      </c>
      <c r="I21" s="72"/>
    </row>
    <row r="22" spans="2:9" ht="34.75" x14ac:dyDescent="0.4">
      <c r="B22" s="330"/>
      <c r="C22" s="29" t="s">
        <v>50</v>
      </c>
      <c r="D22" s="212" t="s">
        <v>214</v>
      </c>
      <c r="E22" s="21"/>
      <c r="F22" s="21"/>
      <c r="G22" s="250"/>
      <c r="H22" s="40"/>
      <c r="I22" s="72"/>
    </row>
    <row r="23" spans="2:9" ht="23.15" x14ac:dyDescent="0.4">
      <c r="B23" s="330"/>
      <c r="C23" s="29" t="s">
        <v>51</v>
      </c>
      <c r="D23" s="212" t="s">
        <v>215</v>
      </c>
      <c r="E23" s="21"/>
      <c r="F23" s="21"/>
      <c r="G23" s="250"/>
      <c r="H23" s="40"/>
      <c r="I23" s="72"/>
    </row>
    <row r="24" spans="2:9" ht="57.9" x14ac:dyDescent="0.4">
      <c r="B24" s="330"/>
      <c r="C24" s="29" t="s">
        <v>52</v>
      </c>
      <c r="D24" s="212" t="s">
        <v>216</v>
      </c>
      <c r="E24" s="21"/>
      <c r="F24" s="21"/>
      <c r="G24" s="250"/>
      <c r="H24" s="40"/>
      <c r="I24" s="72"/>
    </row>
    <row r="25" spans="2:9" ht="46.3" x14ac:dyDescent="0.4">
      <c r="B25" s="330"/>
      <c r="C25" s="29" t="s">
        <v>53</v>
      </c>
      <c r="D25" s="212" t="s">
        <v>217</v>
      </c>
      <c r="E25" s="21"/>
      <c r="F25" s="21"/>
      <c r="G25" s="250"/>
      <c r="H25" s="40"/>
      <c r="I25" s="72"/>
    </row>
    <row r="26" spans="2:9" ht="38.6" x14ac:dyDescent="0.4">
      <c r="B26" s="330"/>
      <c r="C26" s="29" t="s">
        <v>54</v>
      </c>
      <c r="D26" s="212" t="s">
        <v>218</v>
      </c>
      <c r="E26" s="21" t="s">
        <v>1</v>
      </c>
      <c r="F26" s="21" t="s">
        <v>308</v>
      </c>
      <c r="G26" s="250">
        <v>1</v>
      </c>
      <c r="H26" s="40" t="s">
        <v>1309</v>
      </c>
      <c r="I26" s="72"/>
    </row>
    <row r="27" spans="2:9" ht="35.15" thickBot="1" x14ac:dyDescent="0.45">
      <c r="B27" s="331"/>
      <c r="C27" s="106" t="s">
        <v>54</v>
      </c>
      <c r="D27" s="212" t="s">
        <v>218</v>
      </c>
      <c r="E27" s="84" t="s">
        <v>1</v>
      </c>
      <c r="F27" s="84" t="s">
        <v>308</v>
      </c>
      <c r="G27" s="250">
        <v>1</v>
      </c>
      <c r="H27" s="85" t="s">
        <v>174</v>
      </c>
      <c r="I27" s="72"/>
    </row>
    <row r="28" spans="2:9" ht="34.75" x14ac:dyDescent="0.4">
      <c r="B28" s="332" t="s">
        <v>23</v>
      </c>
      <c r="C28" s="34" t="s">
        <v>55</v>
      </c>
      <c r="D28" s="212" t="s">
        <v>219</v>
      </c>
      <c r="E28" s="38"/>
      <c r="F28" s="38"/>
      <c r="G28" s="250"/>
      <c r="H28" s="39"/>
      <c r="I28" s="72"/>
    </row>
    <row r="29" spans="2:9" ht="46.3" x14ac:dyDescent="0.4">
      <c r="B29" s="330"/>
      <c r="C29" s="29" t="s">
        <v>56</v>
      </c>
      <c r="D29" s="212" t="s">
        <v>220</v>
      </c>
      <c r="E29" s="21"/>
      <c r="F29" s="21"/>
      <c r="G29" s="250"/>
      <c r="H29" s="40"/>
      <c r="I29" s="72"/>
    </row>
    <row r="30" spans="2:9" ht="34.75" x14ac:dyDescent="0.4">
      <c r="B30" s="330"/>
      <c r="C30" s="29" t="s">
        <v>57</v>
      </c>
      <c r="D30" s="212" t="s">
        <v>221</v>
      </c>
      <c r="E30" s="21"/>
      <c r="F30" s="21"/>
      <c r="G30" s="250"/>
      <c r="H30" s="40"/>
      <c r="I30" s="72"/>
    </row>
    <row r="31" spans="2:9" ht="46.3" x14ac:dyDescent="0.4">
      <c r="B31" s="330"/>
      <c r="C31" s="29" t="s">
        <v>58</v>
      </c>
      <c r="D31" s="212" t="s">
        <v>222</v>
      </c>
      <c r="E31" s="21"/>
      <c r="F31" s="21"/>
      <c r="G31" s="250"/>
      <c r="H31" s="40"/>
      <c r="I31" s="72"/>
    </row>
    <row r="32" spans="2:9" ht="57.9" x14ac:dyDescent="0.4">
      <c r="B32" s="330"/>
      <c r="C32" s="29" t="s">
        <v>59</v>
      </c>
      <c r="D32" s="212" t="s">
        <v>223</v>
      </c>
      <c r="E32" s="21"/>
      <c r="F32" s="21"/>
      <c r="G32" s="250"/>
      <c r="H32" s="40"/>
      <c r="I32" s="72"/>
    </row>
    <row r="33" spans="2:9" ht="34.75" x14ac:dyDescent="0.4">
      <c r="B33" s="330"/>
      <c r="C33" s="29" t="s">
        <v>60</v>
      </c>
      <c r="D33" s="212" t="s">
        <v>224</v>
      </c>
      <c r="E33" s="21"/>
      <c r="F33" s="21"/>
      <c r="G33" s="250"/>
      <c r="H33" s="40"/>
      <c r="I33" s="72"/>
    </row>
    <row r="34" spans="2:9" ht="93" thickBot="1" x14ac:dyDescent="0.45">
      <c r="B34" s="333"/>
      <c r="C34" s="35" t="s">
        <v>61</v>
      </c>
      <c r="D34" s="212" t="s">
        <v>225</v>
      </c>
      <c r="E34" s="81"/>
      <c r="F34" s="81"/>
      <c r="G34" s="250"/>
      <c r="H34" s="83"/>
      <c r="I34" s="72"/>
    </row>
    <row r="35" spans="2:9" ht="23.15" x14ac:dyDescent="0.4">
      <c r="B35" s="329" t="s">
        <v>24</v>
      </c>
      <c r="C35" s="33" t="s">
        <v>62</v>
      </c>
      <c r="D35" s="212" t="s">
        <v>226</v>
      </c>
      <c r="E35" s="41"/>
      <c r="F35" s="41"/>
      <c r="G35" s="250"/>
      <c r="H35" s="42"/>
      <c r="I35" s="72"/>
    </row>
    <row r="36" spans="2:9" ht="34.75" x14ac:dyDescent="0.4">
      <c r="B36" s="330"/>
      <c r="C36" s="29" t="s">
        <v>63</v>
      </c>
      <c r="D36" s="212" t="s">
        <v>227</v>
      </c>
      <c r="E36" s="21"/>
      <c r="F36" s="21"/>
      <c r="G36" s="250"/>
      <c r="H36" s="40"/>
      <c r="I36" s="72"/>
    </row>
    <row r="37" spans="2:9" ht="23.15" x14ac:dyDescent="0.4">
      <c r="B37" s="330"/>
      <c r="C37" s="29" t="s">
        <v>64</v>
      </c>
      <c r="D37" s="212" t="s">
        <v>228</v>
      </c>
      <c r="E37" s="21"/>
      <c r="F37" s="21"/>
      <c r="G37" s="250"/>
      <c r="H37" s="40"/>
      <c r="I37" s="72"/>
    </row>
    <row r="38" spans="2:9" ht="57.9" x14ac:dyDescent="0.4">
      <c r="B38" s="330"/>
      <c r="C38" s="29" t="s">
        <v>65</v>
      </c>
      <c r="D38" s="212" t="s">
        <v>229</v>
      </c>
      <c r="E38" s="21"/>
      <c r="F38" s="21"/>
      <c r="G38" s="250"/>
      <c r="H38" s="40"/>
      <c r="I38" s="72"/>
    </row>
    <row r="39" spans="2:9" ht="34.75" x14ac:dyDescent="0.4">
      <c r="B39" s="330"/>
      <c r="C39" s="29" t="s">
        <v>66</v>
      </c>
      <c r="D39" s="212" t="s">
        <v>230</v>
      </c>
      <c r="E39" s="21"/>
      <c r="F39" s="21"/>
      <c r="G39" s="250"/>
      <c r="H39" s="40"/>
      <c r="I39" s="72"/>
    </row>
    <row r="40" spans="2:9" ht="69.900000000000006" thickBot="1" x14ac:dyDescent="0.45">
      <c r="B40" s="331"/>
      <c r="C40" s="74" t="s">
        <v>67</v>
      </c>
      <c r="D40" s="212" t="s">
        <v>231</v>
      </c>
      <c r="E40" s="84"/>
      <c r="F40" s="84"/>
      <c r="G40" s="250"/>
      <c r="H40" s="85"/>
      <c r="I40" s="72"/>
    </row>
    <row r="41" spans="2:9" ht="23.15" x14ac:dyDescent="0.4">
      <c r="B41" s="332" t="s">
        <v>25</v>
      </c>
      <c r="C41" s="65" t="s">
        <v>68</v>
      </c>
      <c r="D41" s="212" t="s">
        <v>232</v>
      </c>
      <c r="E41" s="38" t="s">
        <v>1</v>
      </c>
      <c r="F41" s="38" t="s">
        <v>308</v>
      </c>
      <c r="G41" s="250">
        <v>1</v>
      </c>
      <c r="H41" s="39" t="s">
        <v>479</v>
      </c>
      <c r="I41" s="72"/>
    </row>
    <row r="42" spans="2:9" ht="46.3" x14ac:dyDescent="0.4">
      <c r="B42" s="330"/>
      <c r="C42" s="29" t="s">
        <v>69</v>
      </c>
      <c r="D42" s="212" t="s">
        <v>233</v>
      </c>
      <c r="E42" s="21"/>
      <c r="F42" s="21"/>
      <c r="G42" s="250"/>
      <c r="H42" s="40"/>
      <c r="I42" s="72"/>
    </row>
    <row r="43" spans="2:9" ht="57.9" x14ac:dyDescent="0.4">
      <c r="B43" s="330"/>
      <c r="C43" s="29" t="s">
        <v>70</v>
      </c>
      <c r="D43" s="212" t="s">
        <v>234</v>
      </c>
      <c r="E43" s="21" t="s">
        <v>1</v>
      </c>
      <c r="F43" s="21" t="s">
        <v>308</v>
      </c>
      <c r="G43" s="250">
        <v>1</v>
      </c>
      <c r="H43" s="40" t="s">
        <v>567</v>
      </c>
      <c r="I43" s="72"/>
    </row>
    <row r="44" spans="2:9" ht="57.9" x14ac:dyDescent="0.4">
      <c r="B44" s="330"/>
      <c r="C44" s="30" t="s">
        <v>71</v>
      </c>
      <c r="D44" s="212" t="s">
        <v>235</v>
      </c>
      <c r="E44" s="21" t="s">
        <v>1</v>
      </c>
      <c r="F44" s="21" t="s">
        <v>308</v>
      </c>
      <c r="G44" s="250">
        <v>1</v>
      </c>
      <c r="H44" s="40" t="s">
        <v>480</v>
      </c>
      <c r="I44" s="72"/>
    </row>
    <row r="45" spans="2:9" ht="57.9" x14ac:dyDescent="0.4">
      <c r="B45" s="330"/>
      <c r="C45" s="29" t="s">
        <v>71</v>
      </c>
      <c r="D45" s="212" t="s">
        <v>235</v>
      </c>
      <c r="E45" s="21" t="s">
        <v>3</v>
      </c>
      <c r="F45" s="21" t="s">
        <v>16</v>
      </c>
      <c r="G45" s="250">
        <v>1</v>
      </c>
      <c r="H45" s="40" t="s">
        <v>568</v>
      </c>
      <c r="I45" s="72"/>
    </row>
    <row r="46" spans="2:9" ht="34.75" x14ac:dyDescent="0.4">
      <c r="B46" s="330"/>
      <c r="C46" s="29" t="s">
        <v>72</v>
      </c>
      <c r="D46" s="212" t="s">
        <v>236</v>
      </c>
      <c r="E46" s="21"/>
      <c r="F46" s="21"/>
      <c r="G46" s="250"/>
      <c r="H46" s="40"/>
      <c r="I46" s="72"/>
    </row>
    <row r="47" spans="2:9" ht="35.15" thickBot="1" x14ac:dyDescent="0.45">
      <c r="B47" s="333"/>
      <c r="C47" s="35" t="s">
        <v>73</v>
      </c>
      <c r="D47" s="212" t="s">
        <v>237</v>
      </c>
      <c r="E47" s="81" t="s">
        <v>3</v>
      </c>
      <c r="F47" s="81" t="s">
        <v>16</v>
      </c>
      <c r="G47" s="250">
        <v>1</v>
      </c>
      <c r="H47" s="83" t="s">
        <v>175</v>
      </c>
      <c r="I47" s="72"/>
    </row>
    <row r="48" spans="2:9" ht="23.15" x14ac:dyDescent="0.4">
      <c r="B48" s="329" t="s">
        <v>26</v>
      </c>
      <c r="C48" s="33" t="s">
        <v>74</v>
      </c>
      <c r="D48" s="212" t="s">
        <v>238</v>
      </c>
      <c r="E48" s="41"/>
      <c r="F48" s="41"/>
      <c r="G48" s="250"/>
      <c r="H48" s="42"/>
      <c r="I48" s="72"/>
    </row>
    <row r="49" spans="2:9" ht="25.75" x14ac:dyDescent="0.4">
      <c r="B49" s="330"/>
      <c r="C49" s="29" t="s">
        <v>75</v>
      </c>
      <c r="D49" s="212" t="s">
        <v>239</v>
      </c>
      <c r="E49" s="21" t="s">
        <v>3</v>
      </c>
      <c r="F49" s="21" t="s">
        <v>16</v>
      </c>
      <c r="G49" s="250">
        <v>1</v>
      </c>
      <c r="H49" s="40" t="s">
        <v>569</v>
      </c>
      <c r="I49" s="72"/>
    </row>
    <row r="50" spans="2:9" ht="23.6" thickBot="1" x14ac:dyDescent="0.45">
      <c r="B50" s="331"/>
      <c r="C50" s="74" t="s">
        <v>76</v>
      </c>
      <c r="D50" s="212" t="s">
        <v>240</v>
      </c>
      <c r="E50" s="84"/>
      <c r="F50" s="84"/>
      <c r="G50" s="250"/>
      <c r="H50" s="85"/>
      <c r="I50" s="72"/>
    </row>
    <row r="51" spans="2:9" ht="46.3" x14ac:dyDescent="0.4">
      <c r="B51" s="332" t="s">
        <v>27</v>
      </c>
      <c r="C51" s="34" t="s">
        <v>77</v>
      </c>
      <c r="D51" s="212" t="s">
        <v>241</v>
      </c>
      <c r="E51" s="38"/>
      <c r="F51" s="38"/>
      <c r="G51" s="250"/>
      <c r="H51" s="39"/>
      <c r="I51" s="72"/>
    </row>
    <row r="52" spans="2:9" ht="46.3" x14ac:dyDescent="0.4">
      <c r="B52" s="330"/>
      <c r="C52" s="30" t="s">
        <v>78</v>
      </c>
      <c r="D52" s="212" t="s">
        <v>242</v>
      </c>
      <c r="E52" s="21" t="s">
        <v>1</v>
      </c>
      <c r="F52" s="21" t="s">
        <v>308</v>
      </c>
      <c r="G52" s="250">
        <v>1</v>
      </c>
      <c r="H52" s="40" t="s">
        <v>481</v>
      </c>
      <c r="I52" s="72"/>
    </row>
    <row r="53" spans="2:9" ht="69.45" x14ac:dyDescent="0.4">
      <c r="B53" s="330"/>
      <c r="C53" s="29" t="s">
        <v>79</v>
      </c>
      <c r="D53" s="212" t="s">
        <v>243</v>
      </c>
      <c r="E53" s="21"/>
      <c r="F53" s="21"/>
      <c r="G53" s="250"/>
      <c r="H53" s="40"/>
      <c r="I53" s="72"/>
    </row>
    <row r="54" spans="2:9" ht="81" x14ac:dyDescent="0.4">
      <c r="B54" s="330"/>
      <c r="C54" s="29" t="s">
        <v>80</v>
      </c>
      <c r="D54" s="212" t="s">
        <v>256</v>
      </c>
      <c r="E54" s="21" t="s">
        <v>3</v>
      </c>
      <c r="F54" s="21" t="s">
        <v>16</v>
      </c>
      <c r="G54" s="250">
        <v>1</v>
      </c>
      <c r="H54" s="40" t="s">
        <v>572</v>
      </c>
      <c r="I54" s="72"/>
    </row>
    <row r="55" spans="2:9" s="72" customFormat="1" ht="81" x14ac:dyDescent="0.4">
      <c r="B55" s="330"/>
      <c r="C55" s="29" t="s">
        <v>80</v>
      </c>
      <c r="D55" s="212" t="s">
        <v>256</v>
      </c>
      <c r="E55" s="21" t="s">
        <v>1</v>
      </c>
      <c r="F55" s="21" t="s">
        <v>308</v>
      </c>
      <c r="G55" s="250">
        <v>1</v>
      </c>
      <c r="H55" s="40" t="s">
        <v>571</v>
      </c>
    </row>
    <row r="56" spans="2:9" ht="46.3" x14ac:dyDescent="0.4">
      <c r="B56" s="330"/>
      <c r="C56" s="29" t="s">
        <v>81</v>
      </c>
      <c r="D56" s="212" t="s">
        <v>244</v>
      </c>
      <c r="E56" s="21"/>
      <c r="F56" s="21"/>
      <c r="G56" s="250"/>
      <c r="H56" s="40"/>
      <c r="I56" s="72"/>
    </row>
    <row r="57" spans="2:9" ht="23.15" x14ac:dyDescent="0.4">
      <c r="B57" s="330"/>
      <c r="C57" s="29" t="s">
        <v>82</v>
      </c>
      <c r="D57" s="212" t="s">
        <v>245</v>
      </c>
      <c r="E57" s="21"/>
      <c r="F57" s="21"/>
      <c r="G57" s="250"/>
      <c r="H57" s="40"/>
      <c r="I57" s="72"/>
    </row>
    <row r="58" spans="2:9" ht="69.45" x14ac:dyDescent="0.4">
      <c r="B58" s="330"/>
      <c r="C58" s="29" t="s">
        <v>83</v>
      </c>
      <c r="D58" s="212" t="s">
        <v>246</v>
      </c>
      <c r="E58" s="21"/>
      <c r="F58" s="21"/>
      <c r="G58" s="250"/>
      <c r="H58" s="40"/>
      <c r="I58" s="72"/>
    </row>
    <row r="59" spans="2:9" ht="46.3" x14ac:dyDescent="0.4">
      <c r="B59" s="330"/>
      <c r="C59" s="29" t="s">
        <v>84</v>
      </c>
      <c r="D59" s="212" t="s">
        <v>247</v>
      </c>
      <c r="E59" s="21"/>
      <c r="F59" s="21"/>
      <c r="G59" s="250"/>
      <c r="H59" s="40"/>
      <c r="I59" s="72"/>
    </row>
    <row r="60" spans="2:9" ht="34.75" x14ac:dyDescent="0.4">
      <c r="B60" s="330"/>
      <c r="C60" s="29" t="s">
        <v>85</v>
      </c>
      <c r="D60" s="212" t="s">
        <v>248</v>
      </c>
      <c r="E60" s="21"/>
      <c r="F60" s="21"/>
      <c r="G60" s="250"/>
      <c r="H60" s="40"/>
      <c r="I60" s="72"/>
    </row>
    <row r="61" spans="2:9" ht="35.15" thickBot="1" x14ac:dyDescent="0.45">
      <c r="B61" s="333"/>
      <c r="C61" s="35" t="s">
        <v>86</v>
      </c>
      <c r="D61" s="212" t="s">
        <v>249</v>
      </c>
      <c r="E61" s="81"/>
      <c r="F61" s="81"/>
      <c r="G61" s="250"/>
      <c r="H61" s="83"/>
      <c r="I61" s="72"/>
    </row>
    <row r="62" spans="2:9" ht="57.9" x14ac:dyDescent="0.4">
      <c r="B62" s="329" t="s">
        <v>28</v>
      </c>
      <c r="C62" s="33" t="s">
        <v>87</v>
      </c>
      <c r="D62" s="212" t="s">
        <v>250</v>
      </c>
      <c r="E62" s="41"/>
      <c r="F62" s="41"/>
      <c r="G62" s="250"/>
      <c r="H62" s="42"/>
      <c r="I62" s="72"/>
    </row>
    <row r="63" spans="2:9" ht="57.9" x14ac:dyDescent="0.4">
      <c r="B63" s="330"/>
      <c r="C63" s="29" t="s">
        <v>88</v>
      </c>
      <c r="D63" s="212" t="s">
        <v>251</v>
      </c>
      <c r="E63" s="21"/>
      <c r="F63" s="21"/>
      <c r="G63" s="250"/>
      <c r="H63" s="40"/>
      <c r="I63" s="72"/>
    </row>
    <row r="64" spans="2:9" ht="46.3" x14ac:dyDescent="0.4">
      <c r="B64" s="330"/>
      <c r="C64" s="29" t="s">
        <v>89</v>
      </c>
      <c r="D64" s="212" t="s">
        <v>252</v>
      </c>
      <c r="E64" s="21"/>
      <c r="F64" s="21"/>
      <c r="G64" s="250"/>
      <c r="H64" s="40"/>
      <c r="I64" s="72"/>
    </row>
    <row r="65" spans="2:9" ht="69.45" x14ac:dyDescent="0.4">
      <c r="B65" s="330"/>
      <c r="C65" s="29" t="s">
        <v>90</v>
      </c>
      <c r="D65" s="212" t="s">
        <v>257</v>
      </c>
      <c r="E65" s="21" t="s">
        <v>1</v>
      </c>
      <c r="F65" s="21" t="s">
        <v>308</v>
      </c>
      <c r="G65" s="250">
        <v>1</v>
      </c>
      <c r="H65" s="40" t="s">
        <v>1310</v>
      </c>
      <c r="I65" s="72"/>
    </row>
    <row r="66" spans="2:9" ht="81.45" thickBot="1" x14ac:dyDescent="0.45">
      <c r="B66" s="331"/>
      <c r="C66" s="74" t="s">
        <v>91</v>
      </c>
      <c r="D66" s="212" t="s">
        <v>253</v>
      </c>
      <c r="E66" s="84"/>
      <c r="F66" s="84"/>
      <c r="G66" s="250"/>
      <c r="H66" s="85"/>
      <c r="I66" s="72"/>
    </row>
    <row r="67" spans="2:9" ht="34.75" x14ac:dyDescent="0.4">
      <c r="B67" s="332" t="s">
        <v>29</v>
      </c>
      <c r="C67" s="65" t="s">
        <v>92</v>
      </c>
      <c r="D67" s="212" t="s">
        <v>258</v>
      </c>
      <c r="E67" s="38" t="s">
        <v>1</v>
      </c>
      <c r="F67" s="38" t="s">
        <v>308</v>
      </c>
      <c r="G67" s="250">
        <v>1</v>
      </c>
      <c r="H67" s="39" t="s">
        <v>482</v>
      </c>
      <c r="I67" s="72"/>
    </row>
    <row r="68" spans="2:9" ht="46.3" x14ac:dyDescent="0.4">
      <c r="B68" s="330"/>
      <c r="C68" s="29" t="s">
        <v>93</v>
      </c>
      <c r="D68" s="212" t="s">
        <v>259</v>
      </c>
      <c r="E68" s="21"/>
      <c r="F68" s="21"/>
      <c r="G68" s="250"/>
      <c r="H68" s="40"/>
      <c r="I68" s="72"/>
    </row>
    <row r="69" spans="2:9" ht="46.3" x14ac:dyDescent="0.4">
      <c r="B69" s="330"/>
      <c r="C69" s="29" t="s">
        <v>94</v>
      </c>
      <c r="D69" s="212" t="s">
        <v>260</v>
      </c>
      <c r="E69" s="21"/>
      <c r="F69" s="21"/>
      <c r="G69" s="250"/>
      <c r="H69" s="40"/>
      <c r="I69" s="72"/>
    </row>
    <row r="70" spans="2:9" ht="34.75" x14ac:dyDescent="0.4">
      <c r="B70" s="330"/>
      <c r="C70" s="29" t="s">
        <v>95</v>
      </c>
      <c r="D70" s="212" t="s">
        <v>261</v>
      </c>
      <c r="E70" s="21"/>
      <c r="F70" s="21"/>
      <c r="G70" s="250"/>
      <c r="H70" s="40"/>
      <c r="I70" s="72"/>
    </row>
    <row r="71" spans="2:9" ht="34.75" x14ac:dyDescent="0.4">
      <c r="B71" s="330"/>
      <c r="C71" s="29" t="s">
        <v>96</v>
      </c>
      <c r="D71" s="212" t="s">
        <v>262</v>
      </c>
      <c r="E71" s="21"/>
      <c r="F71" s="21"/>
      <c r="G71" s="250"/>
      <c r="H71" s="40"/>
      <c r="I71" s="72"/>
    </row>
    <row r="72" spans="2:9" ht="57.9" x14ac:dyDescent="0.4">
      <c r="B72" s="330"/>
      <c r="C72" s="29" t="s">
        <v>97</v>
      </c>
      <c r="D72" s="212" t="s">
        <v>263</v>
      </c>
      <c r="E72" s="21"/>
      <c r="F72" s="21"/>
      <c r="G72" s="250"/>
      <c r="H72" s="40"/>
      <c r="I72" s="72"/>
    </row>
    <row r="73" spans="2:9" ht="46.75" thickBot="1" x14ac:dyDescent="0.45">
      <c r="B73" s="333"/>
      <c r="C73" s="35" t="s">
        <v>98</v>
      </c>
      <c r="D73" s="212" t="s">
        <v>264</v>
      </c>
      <c r="E73" s="81"/>
      <c r="F73" s="81"/>
      <c r="G73" s="250"/>
      <c r="H73" s="83"/>
      <c r="I73" s="72"/>
    </row>
    <row r="74" spans="2:9" ht="34.75" x14ac:dyDescent="0.4">
      <c r="B74" s="329" t="s">
        <v>30</v>
      </c>
      <c r="C74" s="33" t="s">
        <v>99</v>
      </c>
      <c r="D74" s="212" t="s">
        <v>265</v>
      </c>
      <c r="E74" s="41"/>
      <c r="F74" s="41"/>
      <c r="G74" s="250"/>
      <c r="H74" s="42"/>
      <c r="I74" s="72"/>
    </row>
    <row r="75" spans="2:9" ht="69.45" x14ac:dyDescent="0.4">
      <c r="B75" s="330"/>
      <c r="C75" s="29" t="s">
        <v>100</v>
      </c>
      <c r="D75" s="212" t="s">
        <v>266</v>
      </c>
      <c r="E75" s="21"/>
      <c r="F75" s="21"/>
      <c r="G75" s="250"/>
      <c r="H75" s="40"/>
      <c r="I75" s="72"/>
    </row>
    <row r="76" spans="2:9" ht="46.3" x14ac:dyDescent="0.4">
      <c r="B76" s="330"/>
      <c r="C76" s="29" t="s">
        <v>101</v>
      </c>
      <c r="D76" s="212" t="s">
        <v>267</v>
      </c>
      <c r="E76" s="21"/>
      <c r="F76" s="21"/>
      <c r="G76" s="250"/>
      <c r="H76" s="40"/>
      <c r="I76" s="72"/>
    </row>
    <row r="77" spans="2:9" ht="23.15" x14ac:dyDescent="0.4">
      <c r="B77" s="330"/>
      <c r="C77" s="29" t="s">
        <v>102</v>
      </c>
      <c r="D77" s="212" t="s">
        <v>254</v>
      </c>
      <c r="E77" s="21"/>
      <c r="F77" s="21"/>
      <c r="G77" s="250"/>
      <c r="H77" s="40"/>
      <c r="I77" s="72"/>
    </row>
    <row r="78" spans="2:9" ht="69.45" x14ac:dyDescent="0.4">
      <c r="B78" s="330"/>
      <c r="C78" s="29" t="s">
        <v>103</v>
      </c>
      <c r="D78" s="212" t="s">
        <v>268</v>
      </c>
      <c r="E78" s="21"/>
      <c r="F78" s="21"/>
      <c r="G78" s="250"/>
      <c r="H78" s="40"/>
      <c r="I78" s="72"/>
    </row>
    <row r="79" spans="2:9" ht="34.75" x14ac:dyDescent="0.4">
      <c r="B79" s="330"/>
      <c r="C79" s="29" t="s">
        <v>104</v>
      </c>
      <c r="D79" s="212" t="s">
        <v>269</v>
      </c>
      <c r="E79" s="21"/>
      <c r="F79" s="21"/>
      <c r="G79" s="250"/>
      <c r="H79" s="40"/>
      <c r="I79" s="72"/>
    </row>
    <row r="80" spans="2:9" ht="46.75" thickBot="1" x14ac:dyDescent="0.45">
      <c r="B80" s="331"/>
      <c r="C80" s="74" t="s">
        <v>105</v>
      </c>
      <c r="D80" s="212" t="s">
        <v>270</v>
      </c>
      <c r="E80" s="84"/>
      <c r="F80" s="84"/>
      <c r="G80" s="250"/>
      <c r="H80" s="85"/>
      <c r="I80" s="72"/>
    </row>
    <row r="81" spans="2:9" ht="57.9" x14ac:dyDescent="0.4">
      <c r="B81" s="332" t="s">
        <v>31</v>
      </c>
      <c r="C81" s="34" t="s">
        <v>106</v>
      </c>
      <c r="D81" s="212" t="s">
        <v>271</v>
      </c>
      <c r="E81" s="38"/>
      <c r="F81" s="38"/>
      <c r="G81" s="250"/>
      <c r="H81" s="39"/>
      <c r="I81" s="72"/>
    </row>
    <row r="82" spans="2:9" ht="25.75" x14ac:dyDescent="0.4">
      <c r="B82" s="330"/>
      <c r="C82" s="29" t="s">
        <v>107</v>
      </c>
      <c r="D82" s="212" t="s">
        <v>272</v>
      </c>
      <c r="E82" s="21" t="s">
        <v>3</v>
      </c>
      <c r="F82" s="21" t="s">
        <v>16</v>
      </c>
      <c r="G82" s="250">
        <v>1</v>
      </c>
      <c r="H82" s="40" t="s">
        <v>574</v>
      </c>
      <c r="I82" s="72"/>
    </row>
    <row r="83" spans="2:9" s="72" customFormat="1" ht="23.15" x14ac:dyDescent="0.4">
      <c r="B83" s="330"/>
      <c r="C83" s="29" t="s">
        <v>107</v>
      </c>
      <c r="D83" s="212" t="s">
        <v>272</v>
      </c>
      <c r="E83" s="21" t="s">
        <v>1</v>
      </c>
      <c r="F83" s="21" t="s">
        <v>308</v>
      </c>
      <c r="G83" s="250">
        <v>1</v>
      </c>
      <c r="H83" s="40" t="s">
        <v>573</v>
      </c>
    </row>
    <row r="84" spans="2:9" ht="46.3" x14ac:dyDescent="0.4">
      <c r="B84" s="330"/>
      <c r="C84" s="29" t="s">
        <v>108</v>
      </c>
      <c r="D84" s="212" t="s">
        <v>273</v>
      </c>
      <c r="E84" s="21"/>
      <c r="F84" s="21"/>
      <c r="G84" s="250"/>
      <c r="H84" s="40"/>
      <c r="I84" s="72"/>
    </row>
    <row r="85" spans="2:9" ht="69.45" x14ac:dyDescent="0.4">
      <c r="B85" s="330"/>
      <c r="C85" s="29" t="s">
        <v>109</v>
      </c>
      <c r="D85" s="212" t="s">
        <v>274</v>
      </c>
      <c r="E85" s="21" t="s">
        <v>1</v>
      </c>
      <c r="F85" s="21" t="s">
        <v>308</v>
      </c>
      <c r="G85" s="250">
        <v>1</v>
      </c>
      <c r="H85" s="40" t="s">
        <v>1309</v>
      </c>
      <c r="I85" s="72"/>
    </row>
    <row r="86" spans="2:9" ht="69.45" x14ac:dyDescent="0.4">
      <c r="B86" s="330"/>
      <c r="C86" s="29" t="s">
        <v>109</v>
      </c>
      <c r="D86" s="212" t="s">
        <v>274</v>
      </c>
      <c r="E86" s="21" t="s">
        <v>1</v>
      </c>
      <c r="F86" s="21" t="s">
        <v>308</v>
      </c>
      <c r="G86" s="250">
        <v>1</v>
      </c>
      <c r="H86" s="40" t="s">
        <v>483</v>
      </c>
      <c r="I86" s="72"/>
    </row>
    <row r="87" spans="2:9" ht="23.15" x14ac:dyDescent="0.4">
      <c r="B87" s="330"/>
      <c r="C87" s="29" t="s">
        <v>110</v>
      </c>
      <c r="D87" s="212" t="s">
        <v>275</v>
      </c>
      <c r="E87" s="21"/>
      <c r="F87" s="21"/>
      <c r="G87" s="250"/>
      <c r="H87" s="40"/>
      <c r="I87" s="72"/>
    </row>
    <row r="88" spans="2:9" ht="46.3" x14ac:dyDescent="0.4">
      <c r="B88" s="330"/>
      <c r="C88" s="29" t="s">
        <v>111</v>
      </c>
      <c r="D88" s="212" t="s">
        <v>276</v>
      </c>
      <c r="E88" s="21"/>
      <c r="F88" s="21"/>
      <c r="G88" s="250"/>
      <c r="H88" s="40"/>
      <c r="I88" s="72"/>
    </row>
    <row r="89" spans="2:9" ht="34.75" x14ac:dyDescent="0.4">
      <c r="B89" s="330"/>
      <c r="C89" s="29" t="s">
        <v>112</v>
      </c>
      <c r="D89" s="212" t="s">
        <v>277</v>
      </c>
      <c r="E89" s="21"/>
      <c r="F89" s="21"/>
      <c r="G89" s="250"/>
      <c r="H89" s="40"/>
      <c r="I89" s="72"/>
    </row>
    <row r="90" spans="2:9" ht="35.15" thickBot="1" x14ac:dyDescent="0.45">
      <c r="B90" s="333"/>
      <c r="C90" s="35" t="s">
        <v>113</v>
      </c>
      <c r="D90" s="212" t="s">
        <v>278</v>
      </c>
      <c r="E90" s="81"/>
      <c r="F90" s="81"/>
      <c r="G90" s="250"/>
      <c r="H90" s="83"/>
      <c r="I90" s="72"/>
    </row>
    <row r="91" spans="2:9" ht="23.15" x14ac:dyDescent="0.4">
      <c r="B91" s="334" t="s">
        <v>32</v>
      </c>
      <c r="C91" s="188" t="s">
        <v>114</v>
      </c>
      <c r="D91" s="214" t="s">
        <v>279</v>
      </c>
      <c r="E91" s="162"/>
      <c r="F91" s="162"/>
      <c r="G91" s="253"/>
      <c r="H91" s="163"/>
      <c r="I91" s="72"/>
    </row>
    <row r="92" spans="2:9" ht="23.15" x14ac:dyDescent="0.4">
      <c r="B92" s="335"/>
      <c r="C92" s="188" t="s">
        <v>114</v>
      </c>
      <c r="D92" s="214" t="s">
        <v>279</v>
      </c>
      <c r="E92" s="164"/>
      <c r="F92" s="164"/>
      <c r="G92" s="254"/>
      <c r="H92" s="165"/>
      <c r="I92" s="72"/>
    </row>
    <row r="93" spans="2:9" ht="23.15" x14ac:dyDescent="0.4">
      <c r="B93" s="335"/>
      <c r="C93" s="189" t="s">
        <v>115</v>
      </c>
      <c r="D93" s="214" t="s">
        <v>280</v>
      </c>
      <c r="E93" s="164"/>
      <c r="F93" s="164"/>
      <c r="G93" s="254"/>
      <c r="H93" s="165"/>
      <c r="I93" s="72"/>
    </row>
    <row r="94" spans="2:9" ht="35.15" thickBot="1" x14ac:dyDescent="0.45">
      <c r="B94" s="336"/>
      <c r="C94" s="190" t="s">
        <v>116</v>
      </c>
      <c r="D94" s="214" t="s">
        <v>281</v>
      </c>
      <c r="E94" s="166"/>
      <c r="F94" s="166"/>
      <c r="G94" s="255"/>
      <c r="H94" s="167"/>
      <c r="I94" s="72"/>
    </row>
    <row r="95" spans="2:9" ht="34.75" x14ac:dyDescent="0.4">
      <c r="B95" s="332" t="s">
        <v>33</v>
      </c>
      <c r="C95" s="91" t="s">
        <v>117</v>
      </c>
      <c r="D95" s="212" t="s">
        <v>282</v>
      </c>
      <c r="E95" s="38" t="s">
        <v>1</v>
      </c>
      <c r="F95" s="38" t="s">
        <v>308</v>
      </c>
      <c r="G95" s="250">
        <v>1</v>
      </c>
      <c r="H95" s="39" t="s">
        <v>575</v>
      </c>
      <c r="I95" s="72"/>
    </row>
    <row r="96" spans="2:9" ht="57.9" x14ac:dyDescent="0.4">
      <c r="B96" s="330"/>
      <c r="C96" s="29" t="s">
        <v>118</v>
      </c>
      <c r="D96" s="212" t="s">
        <v>283</v>
      </c>
      <c r="E96" s="21"/>
      <c r="F96" s="21"/>
      <c r="G96" s="250"/>
      <c r="H96" s="40"/>
      <c r="I96" s="72"/>
    </row>
    <row r="97" spans="2:9" ht="34.75" x14ac:dyDescent="0.4">
      <c r="B97" s="330"/>
      <c r="C97" s="29" t="s">
        <v>119</v>
      </c>
      <c r="D97" s="212" t="s">
        <v>284</v>
      </c>
      <c r="E97" s="21"/>
      <c r="F97" s="21"/>
      <c r="G97" s="250"/>
      <c r="H97" s="40"/>
      <c r="I97" s="72"/>
    </row>
    <row r="98" spans="2:9" ht="81" x14ac:dyDescent="0.4">
      <c r="B98" s="330"/>
      <c r="C98" s="29" t="s">
        <v>120</v>
      </c>
      <c r="D98" s="212" t="s">
        <v>285</v>
      </c>
      <c r="E98" s="21"/>
      <c r="F98" s="21"/>
      <c r="G98" s="250"/>
      <c r="H98" s="40"/>
      <c r="I98" s="72"/>
    </row>
    <row r="99" spans="2:9" ht="46.3" x14ac:dyDescent="0.4">
      <c r="B99" s="330"/>
      <c r="C99" s="29" t="s">
        <v>121</v>
      </c>
      <c r="D99" s="212" t="s">
        <v>286</v>
      </c>
      <c r="E99" s="21"/>
      <c r="F99" s="21"/>
      <c r="G99" s="250"/>
      <c r="H99" s="40"/>
      <c r="I99" s="72"/>
    </row>
    <row r="100" spans="2:9" ht="104.15" x14ac:dyDescent="0.4">
      <c r="B100" s="330"/>
      <c r="C100" s="29" t="s">
        <v>122</v>
      </c>
      <c r="D100" s="212" t="s">
        <v>287</v>
      </c>
      <c r="E100" s="21"/>
      <c r="F100" s="21"/>
      <c r="G100" s="250"/>
      <c r="H100" s="40"/>
      <c r="I100" s="72"/>
    </row>
    <row r="101" spans="2:9" ht="58.3" thickBot="1" x14ac:dyDescent="0.45">
      <c r="B101" s="333"/>
      <c r="C101" s="35" t="s">
        <v>123</v>
      </c>
      <c r="D101" s="212" t="s">
        <v>288</v>
      </c>
      <c r="E101" s="81"/>
      <c r="F101" s="81"/>
      <c r="G101" s="250"/>
      <c r="H101" s="83"/>
      <c r="I101" s="72"/>
    </row>
    <row r="102" spans="2:9" ht="57.9" x14ac:dyDescent="0.4">
      <c r="B102" s="329" t="s">
        <v>34</v>
      </c>
      <c r="C102" s="33" t="s">
        <v>124</v>
      </c>
      <c r="D102" s="212" t="s">
        <v>289</v>
      </c>
      <c r="E102" s="41" t="s">
        <v>3</v>
      </c>
      <c r="F102" s="41" t="s">
        <v>16</v>
      </c>
      <c r="G102" s="250">
        <v>1</v>
      </c>
      <c r="H102" s="42" t="s">
        <v>576</v>
      </c>
      <c r="I102" s="72"/>
    </row>
    <row r="103" spans="2:9" ht="57.9" x14ac:dyDescent="0.4">
      <c r="B103" s="330"/>
      <c r="C103" s="33" t="s">
        <v>124</v>
      </c>
      <c r="D103" s="212" t="s">
        <v>289</v>
      </c>
      <c r="E103" s="21" t="s">
        <v>1</v>
      </c>
      <c r="F103" s="21" t="s">
        <v>308</v>
      </c>
      <c r="G103" s="250">
        <v>1</v>
      </c>
      <c r="H103" s="40" t="s">
        <v>484</v>
      </c>
      <c r="I103" s="72"/>
    </row>
    <row r="104" spans="2:9" ht="46.3" x14ac:dyDescent="0.4">
      <c r="B104" s="330"/>
      <c r="C104" s="30" t="s">
        <v>125</v>
      </c>
      <c r="D104" s="212" t="s">
        <v>290</v>
      </c>
      <c r="E104" s="21" t="s">
        <v>3</v>
      </c>
      <c r="F104" s="21" t="s">
        <v>16</v>
      </c>
      <c r="G104" s="250">
        <v>1</v>
      </c>
      <c r="H104" s="40" t="s">
        <v>309</v>
      </c>
      <c r="I104" s="72"/>
    </row>
    <row r="105" spans="2:9" ht="46.3" x14ac:dyDescent="0.4">
      <c r="B105" s="330"/>
      <c r="C105" s="92" t="s">
        <v>126</v>
      </c>
      <c r="D105" s="212" t="s">
        <v>291</v>
      </c>
      <c r="E105" s="21" t="s">
        <v>1</v>
      </c>
      <c r="F105" s="21" t="s">
        <v>308</v>
      </c>
      <c r="G105" s="250">
        <v>1</v>
      </c>
      <c r="H105" s="40" t="s">
        <v>177</v>
      </c>
      <c r="I105" s="72"/>
    </row>
    <row r="106" spans="2:9" s="72" customFormat="1" ht="46.3" x14ac:dyDescent="0.4">
      <c r="B106" s="330"/>
      <c r="C106" s="92" t="s">
        <v>127</v>
      </c>
      <c r="D106" s="212" t="s">
        <v>292</v>
      </c>
      <c r="E106" s="21" t="s">
        <v>1</v>
      </c>
      <c r="F106" s="21" t="s">
        <v>308</v>
      </c>
      <c r="G106" s="250">
        <v>1</v>
      </c>
      <c r="H106" s="40" t="s">
        <v>577</v>
      </c>
    </row>
    <row r="107" spans="2:9" ht="46.3" x14ac:dyDescent="0.4">
      <c r="B107" s="330"/>
      <c r="C107" s="29" t="s">
        <v>128</v>
      </c>
      <c r="D107" s="212" t="s">
        <v>293</v>
      </c>
      <c r="E107" s="21" t="s">
        <v>1</v>
      </c>
      <c r="F107" s="21" t="s">
        <v>308</v>
      </c>
      <c r="G107" s="250">
        <v>1</v>
      </c>
      <c r="H107" s="40" t="s">
        <v>578</v>
      </c>
      <c r="I107" s="72"/>
    </row>
    <row r="108" spans="2:9" ht="46.3" x14ac:dyDescent="0.4">
      <c r="B108" s="330"/>
      <c r="C108" s="29" t="s">
        <v>129</v>
      </c>
      <c r="D108" s="212" t="s">
        <v>294</v>
      </c>
      <c r="E108" s="21"/>
      <c r="F108" s="21"/>
      <c r="G108" s="250"/>
      <c r="H108" s="40"/>
      <c r="I108" s="72"/>
    </row>
    <row r="109" spans="2:9" ht="34.75" x14ac:dyDescent="0.4">
      <c r="B109" s="330"/>
      <c r="C109" s="29" t="s">
        <v>130</v>
      </c>
      <c r="D109" s="212" t="s">
        <v>295</v>
      </c>
      <c r="E109" s="21"/>
      <c r="F109" s="21"/>
      <c r="G109" s="250"/>
      <c r="H109" s="40"/>
      <c r="I109" s="72"/>
    </row>
    <row r="110" spans="2:9" ht="46.3" x14ac:dyDescent="0.4">
      <c r="B110" s="330"/>
      <c r="C110" s="29" t="s">
        <v>131</v>
      </c>
      <c r="D110" s="212" t="s">
        <v>296</v>
      </c>
      <c r="E110" s="21"/>
      <c r="F110" s="21"/>
      <c r="G110" s="250"/>
      <c r="H110" s="40"/>
      <c r="I110" s="72"/>
    </row>
    <row r="111" spans="2:9" ht="35.15" thickBot="1" x14ac:dyDescent="0.45">
      <c r="B111" s="331"/>
      <c r="C111" s="74" t="s">
        <v>132</v>
      </c>
      <c r="D111" s="212" t="s">
        <v>297</v>
      </c>
      <c r="E111" s="84"/>
      <c r="F111" s="84"/>
      <c r="G111" s="250"/>
      <c r="H111" s="85"/>
      <c r="I111" s="72"/>
    </row>
    <row r="112" spans="2:9" ht="23.15" x14ac:dyDescent="0.4">
      <c r="B112" s="332" t="s">
        <v>35</v>
      </c>
      <c r="C112" s="34" t="s">
        <v>133</v>
      </c>
      <c r="D112" s="212" t="s">
        <v>298</v>
      </c>
      <c r="E112" s="38"/>
      <c r="F112" s="38"/>
      <c r="G112" s="250"/>
      <c r="H112" s="39"/>
      <c r="I112" s="72"/>
    </row>
    <row r="113" spans="2:9" ht="23.15" x14ac:dyDescent="0.4">
      <c r="B113" s="330"/>
      <c r="C113" s="29" t="s">
        <v>134</v>
      </c>
      <c r="D113" s="212" t="s">
        <v>299</v>
      </c>
      <c r="E113" s="21"/>
      <c r="F113" s="21"/>
      <c r="G113" s="250"/>
      <c r="H113" s="40"/>
      <c r="I113" s="72"/>
    </row>
    <row r="114" spans="2:9" ht="23.15" x14ac:dyDescent="0.4">
      <c r="B114" s="330"/>
      <c r="C114" s="29" t="s">
        <v>135</v>
      </c>
      <c r="D114" s="212" t="s">
        <v>300</v>
      </c>
      <c r="E114" s="21"/>
      <c r="F114" s="21"/>
      <c r="G114" s="250"/>
      <c r="H114" s="40"/>
      <c r="I114" s="72"/>
    </row>
    <row r="115" spans="2:9" ht="34.75" x14ac:dyDescent="0.4">
      <c r="B115" s="330"/>
      <c r="C115" s="29" t="s">
        <v>136</v>
      </c>
      <c r="D115" s="212" t="s">
        <v>301</v>
      </c>
      <c r="E115" s="21"/>
      <c r="F115" s="21"/>
      <c r="G115" s="250"/>
      <c r="H115" s="40"/>
      <c r="I115" s="72"/>
    </row>
    <row r="116" spans="2:9" ht="23.15" x14ac:dyDescent="0.4">
      <c r="B116" s="330"/>
      <c r="C116" s="29" t="s">
        <v>137</v>
      </c>
      <c r="D116" s="212" t="s">
        <v>302</v>
      </c>
      <c r="E116" s="21"/>
      <c r="F116" s="21"/>
      <c r="G116" s="250"/>
      <c r="H116" s="40"/>
      <c r="I116" s="72"/>
    </row>
    <row r="117" spans="2:9" ht="23.15" x14ac:dyDescent="0.4">
      <c r="B117" s="330"/>
      <c r="C117" s="29" t="s">
        <v>138</v>
      </c>
      <c r="D117" s="212" t="s">
        <v>303</v>
      </c>
      <c r="E117" s="21"/>
      <c r="F117" s="21"/>
      <c r="G117" s="250"/>
      <c r="H117" s="40"/>
      <c r="I117" s="72"/>
    </row>
    <row r="118" spans="2:9" ht="23.15" x14ac:dyDescent="0.4">
      <c r="B118" s="330"/>
      <c r="C118" s="29" t="s">
        <v>139</v>
      </c>
      <c r="D118" s="212" t="s">
        <v>304</v>
      </c>
      <c r="E118" s="21"/>
      <c r="F118" s="21"/>
      <c r="G118" s="250"/>
      <c r="H118" s="40"/>
      <c r="I118" s="72"/>
    </row>
    <row r="119" spans="2:9" ht="23.15" x14ac:dyDescent="0.4">
      <c r="B119" s="330"/>
      <c r="C119" s="29" t="s">
        <v>140</v>
      </c>
      <c r="D119" s="212" t="s">
        <v>305</v>
      </c>
      <c r="E119" s="21"/>
      <c r="F119" s="21"/>
      <c r="G119" s="250"/>
      <c r="H119" s="40"/>
      <c r="I119" s="72"/>
    </row>
    <row r="120" spans="2:9" ht="23.15" x14ac:dyDescent="0.4">
      <c r="B120" s="330"/>
      <c r="C120" s="29" t="s">
        <v>141</v>
      </c>
      <c r="D120" s="212" t="s">
        <v>306</v>
      </c>
      <c r="E120" s="21"/>
      <c r="F120" s="21"/>
      <c r="G120" s="250"/>
      <c r="H120" s="40"/>
      <c r="I120" s="72"/>
    </row>
    <row r="121" spans="2:9" ht="35.15" thickBot="1" x14ac:dyDescent="0.45">
      <c r="B121" s="333"/>
      <c r="C121" s="35" t="s">
        <v>157</v>
      </c>
      <c r="D121" s="212" t="s">
        <v>307</v>
      </c>
      <c r="E121" s="81"/>
      <c r="F121" s="81"/>
      <c r="G121" s="250"/>
      <c r="H121" s="83"/>
      <c r="I121" s="72"/>
    </row>
    <row r="122" spans="2:9" x14ac:dyDescent="0.4">
      <c r="B122" s="312" t="s">
        <v>1224</v>
      </c>
      <c r="C122" s="199" t="s">
        <v>1225</v>
      </c>
      <c r="D122" s="215" t="s">
        <v>1205</v>
      </c>
      <c r="E122" s="200" t="s">
        <v>508</v>
      </c>
      <c r="F122" s="200" t="s">
        <v>508</v>
      </c>
      <c r="G122" s="256" t="s">
        <v>508</v>
      </c>
      <c r="H122" s="201" t="s">
        <v>508</v>
      </c>
    </row>
    <row r="123" spans="2:9" x14ac:dyDescent="0.4">
      <c r="B123" s="313"/>
      <c r="C123" s="202" t="s">
        <v>1226</v>
      </c>
      <c r="D123" s="216" t="s">
        <v>1206</v>
      </c>
      <c r="E123" s="179" t="s">
        <v>508</v>
      </c>
      <c r="F123" s="179" t="s">
        <v>508</v>
      </c>
      <c r="G123" s="257" t="s">
        <v>508</v>
      </c>
      <c r="H123" s="180" t="s">
        <v>508</v>
      </c>
    </row>
    <row r="124" spans="2:9" x14ac:dyDescent="0.4">
      <c r="B124" s="313"/>
      <c r="C124" s="202" t="s">
        <v>1227</v>
      </c>
      <c r="D124" s="216" t="s">
        <v>1207</v>
      </c>
      <c r="E124" s="179" t="s">
        <v>508</v>
      </c>
      <c r="F124" s="179"/>
      <c r="G124" s="257"/>
      <c r="H124" s="180"/>
    </row>
    <row r="125" spans="2:9" x14ac:dyDescent="0.4">
      <c r="B125" s="313"/>
      <c r="C125" s="202" t="s">
        <v>1228</v>
      </c>
      <c r="D125" s="216" t="s">
        <v>1208</v>
      </c>
      <c r="E125" s="179" t="s">
        <v>508</v>
      </c>
      <c r="F125" s="179" t="s">
        <v>508</v>
      </c>
      <c r="G125" s="257" t="s">
        <v>508</v>
      </c>
      <c r="H125" s="180" t="s">
        <v>508</v>
      </c>
    </row>
    <row r="126" spans="2:9" x14ac:dyDescent="0.4">
      <c r="B126" s="313"/>
      <c r="C126" s="202" t="s">
        <v>1229</v>
      </c>
      <c r="D126" s="216" t="s">
        <v>1209</v>
      </c>
      <c r="E126" s="179" t="s">
        <v>508</v>
      </c>
      <c r="F126" s="179"/>
      <c r="G126" s="257"/>
      <c r="H126" s="180"/>
    </row>
    <row r="127" spans="2:9" x14ac:dyDescent="0.4">
      <c r="B127" s="313"/>
      <c r="C127" s="202" t="s">
        <v>1230</v>
      </c>
      <c r="D127" s="216" t="s">
        <v>1210</v>
      </c>
      <c r="E127" s="179" t="s">
        <v>508</v>
      </c>
      <c r="F127" s="179" t="s">
        <v>508</v>
      </c>
      <c r="G127" s="257" t="s">
        <v>508</v>
      </c>
      <c r="H127" s="180" t="s">
        <v>508</v>
      </c>
    </row>
    <row r="128" spans="2:9" x14ac:dyDescent="0.4">
      <c r="B128" s="313"/>
      <c r="C128" s="202" t="s">
        <v>1231</v>
      </c>
      <c r="D128" s="216" t="s">
        <v>1211</v>
      </c>
      <c r="E128" s="179" t="s">
        <v>508</v>
      </c>
      <c r="F128" s="179" t="s">
        <v>508</v>
      </c>
      <c r="G128" s="257" t="s">
        <v>508</v>
      </c>
      <c r="H128" s="180" t="s">
        <v>508</v>
      </c>
    </row>
    <row r="129" spans="2:8" x14ac:dyDescent="0.4">
      <c r="B129" s="313"/>
      <c r="C129" s="202" t="s">
        <v>1232</v>
      </c>
      <c r="D129" s="216" t="s">
        <v>1212</v>
      </c>
      <c r="E129" s="179" t="s">
        <v>508</v>
      </c>
      <c r="F129" s="179" t="s">
        <v>508</v>
      </c>
      <c r="G129" s="257" t="s">
        <v>508</v>
      </c>
      <c r="H129" s="180" t="s">
        <v>508</v>
      </c>
    </row>
    <row r="130" spans="2:8" x14ac:dyDescent="0.4">
      <c r="B130" s="313"/>
      <c r="C130" s="202" t="s">
        <v>1233</v>
      </c>
      <c r="D130" s="216" t="s">
        <v>1213</v>
      </c>
      <c r="E130" s="179" t="s">
        <v>508</v>
      </c>
      <c r="F130" s="179" t="s">
        <v>508</v>
      </c>
      <c r="G130" s="257" t="s">
        <v>508</v>
      </c>
      <c r="H130" s="180" t="s">
        <v>508</v>
      </c>
    </row>
    <row r="131" spans="2:8" x14ac:dyDescent="0.4">
      <c r="B131" s="313"/>
      <c r="C131" s="202" t="s">
        <v>1234</v>
      </c>
      <c r="D131" s="216" t="s">
        <v>1214</v>
      </c>
      <c r="E131" s="179" t="s">
        <v>508</v>
      </c>
      <c r="F131" s="179" t="s">
        <v>508</v>
      </c>
      <c r="G131" s="257" t="s">
        <v>508</v>
      </c>
      <c r="H131" s="180" t="s">
        <v>508</v>
      </c>
    </row>
    <row r="132" spans="2:8" x14ac:dyDescent="0.4">
      <c r="B132" s="313"/>
      <c r="C132" s="202" t="s">
        <v>1235</v>
      </c>
      <c r="D132" s="216" t="s">
        <v>1215</v>
      </c>
      <c r="E132" s="179" t="s">
        <v>508</v>
      </c>
      <c r="F132" s="179"/>
      <c r="G132" s="257"/>
      <c r="H132" s="180"/>
    </row>
    <row r="133" spans="2:8" x14ac:dyDescent="0.4">
      <c r="B133" s="313"/>
      <c r="C133" s="202" t="s">
        <v>1236</v>
      </c>
      <c r="D133" s="216" t="s">
        <v>1216</v>
      </c>
      <c r="E133" s="179" t="s">
        <v>508</v>
      </c>
      <c r="F133" s="179" t="s">
        <v>508</v>
      </c>
      <c r="G133" s="257" t="s">
        <v>508</v>
      </c>
      <c r="H133" s="180" t="s">
        <v>508</v>
      </c>
    </row>
    <row r="134" spans="2:8" x14ac:dyDescent="0.4">
      <c r="B134" s="313"/>
      <c r="C134" s="202" t="s">
        <v>1237</v>
      </c>
      <c r="D134" s="216" t="s">
        <v>1217</v>
      </c>
      <c r="E134" s="179" t="s">
        <v>508</v>
      </c>
      <c r="F134" s="179"/>
      <c r="G134" s="257"/>
      <c r="H134" s="180"/>
    </row>
    <row r="135" spans="2:8" x14ac:dyDescent="0.4">
      <c r="B135" s="313"/>
      <c r="C135" s="202" t="s">
        <v>1238</v>
      </c>
      <c r="D135" s="216" t="s">
        <v>1218</v>
      </c>
      <c r="E135" s="179"/>
      <c r="F135" s="179"/>
      <c r="G135" s="257"/>
      <c r="H135" s="180"/>
    </row>
    <row r="136" spans="2:8" x14ac:dyDescent="0.4">
      <c r="B136" s="313"/>
      <c r="C136" s="202" t="s">
        <v>1239</v>
      </c>
      <c r="D136" s="216" t="s">
        <v>1219</v>
      </c>
      <c r="E136" s="179" t="s">
        <v>508</v>
      </c>
      <c r="F136" s="179"/>
      <c r="G136" s="257"/>
      <c r="H136" s="180"/>
    </row>
    <row r="137" spans="2:8" x14ac:dyDescent="0.4">
      <c r="B137" s="313"/>
      <c r="C137" s="202" t="s">
        <v>1240</v>
      </c>
      <c r="D137" s="216" t="s">
        <v>1220</v>
      </c>
      <c r="E137" s="179" t="s">
        <v>508</v>
      </c>
      <c r="F137" s="179" t="s">
        <v>508</v>
      </c>
      <c r="G137" s="257" t="s">
        <v>508</v>
      </c>
      <c r="H137" s="180" t="s">
        <v>508</v>
      </c>
    </row>
    <row r="138" spans="2:8" x14ac:dyDescent="0.4">
      <c r="B138" s="313"/>
      <c r="C138" s="202" t="s">
        <v>1241</v>
      </c>
      <c r="D138" s="216" t="s">
        <v>1221</v>
      </c>
      <c r="E138" s="179" t="s">
        <v>508</v>
      </c>
      <c r="F138" s="179"/>
      <c r="G138" s="257"/>
      <c r="H138" s="180"/>
    </row>
    <row r="139" spans="2:8" x14ac:dyDescent="0.4">
      <c r="B139" s="313"/>
      <c r="C139" s="202" t="s">
        <v>1242</v>
      </c>
      <c r="D139" s="216" t="s">
        <v>1222</v>
      </c>
      <c r="E139" s="179" t="s">
        <v>508</v>
      </c>
      <c r="F139" s="179" t="s">
        <v>508</v>
      </c>
      <c r="G139" s="257" t="s">
        <v>508</v>
      </c>
      <c r="H139" s="180" t="s">
        <v>508</v>
      </c>
    </row>
    <row r="140" spans="2:8" ht="15" thickBot="1" x14ac:dyDescent="0.45">
      <c r="B140" s="314"/>
      <c r="C140" s="203" t="s">
        <v>1243</v>
      </c>
      <c r="D140" s="217" t="s">
        <v>1223</v>
      </c>
      <c r="E140" s="204" t="s">
        <v>508</v>
      </c>
      <c r="F140" s="204" t="s">
        <v>508</v>
      </c>
      <c r="G140" s="258" t="s">
        <v>508</v>
      </c>
      <c r="H140" s="205" t="s">
        <v>508</v>
      </c>
    </row>
  </sheetData>
  <sheetProtection algorithmName="SHA-512" hashValue="c45JiPZqWMfQzWxtM5abnbFfeih7czpMi4SDuhH6paNrLs1VVMn1FJZfZNIJjZCWnPCJtenVXYc47TD3Pcplfg==" saltValue="HAkpuEU4v7scR+v54KJBBg==" spinCount="100000" sheet="1" objects="1" scenarios="1" autoFilter="0"/>
  <autoFilter ref="B5:H5" xr:uid="{02E21C87-4651-44C4-B035-2D5B37263DAF}"/>
  <mergeCells count="19">
    <mergeCell ref="B51:B61"/>
    <mergeCell ref="B62:B66"/>
    <mergeCell ref="B67:B73"/>
    <mergeCell ref="B74:B80"/>
    <mergeCell ref="B122:B140"/>
    <mergeCell ref="B112:B121"/>
    <mergeCell ref="D1:H1"/>
    <mergeCell ref="B1:C1"/>
    <mergeCell ref="B91:B94"/>
    <mergeCell ref="B95:B101"/>
    <mergeCell ref="B102:B111"/>
    <mergeCell ref="B81:B90"/>
    <mergeCell ref="B6:B10"/>
    <mergeCell ref="B11:B17"/>
    <mergeCell ref="B18:B27"/>
    <mergeCell ref="B28:B34"/>
    <mergeCell ref="B35:B40"/>
    <mergeCell ref="B41:B47"/>
    <mergeCell ref="B48:B50"/>
  </mergeCells>
  <conditionalFormatting sqref="C3">
    <cfRule type="cellIs" dxfId="7" priority="3" operator="equal">
      <formula>"–"</formula>
    </cfRule>
    <cfRule type="cellIs" dxfId="6" priority="4" operator="equal">
      <formula>"+"</formula>
    </cfRule>
    <cfRule type="cellIs" dxfId="5" priority="5" operator="equal">
      <formula>"+ / –"</formula>
    </cfRule>
  </conditionalFormatting>
  <conditionalFormatting sqref="G6:G140">
    <cfRule type="cellIs" dxfId="4" priority="2" operator="equal">
      <formula>1</formula>
    </cfRule>
    <cfRule type="cellIs" dxfId="3" priority="1" operator="equal">
      <formula>-1</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DE139"/>
  <sheetViews>
    <sheetView showGridLines="0" zoomScale="90" zoomScaleNormal="90" workbookViewId="0">
      <selection activeCell="B5" sqref="B5:H5"/>
    </sheetView>
  </sheetViews>
  <sheetFormatPr defaultColWidth="9.15234375" defaultRowHeight="14.6" x14ac:dyDescent="0.4"/>
  <cols>
    <col min="1" max="1" width="3.3046875" customWidth="1"/>
    <col min="2" max="2" width="17.69140625" style="32" customWidth="1"/>
    <col min="3" max="3" width="6.69140625" style="27" customWidth="1"/>
    <col min="4" max="4" width="40.69140625" style="211" customWidth="1"/>
    <col min="5" max="5" width="23.69140625" style="3" customWidth="1"/>
    <col min="6" max="6" width="40.69140625" style="3" customWidth="1"/>
    <col min="7" max="7" width="8.69140625" style="27" customWidth="1"/>
    <col min="8" max="8" width="70.69140625" style="3" customWidth="1"/>
    <col min="9" max="9" width="22.69140625" style="61" customWidth="1"/>
  </cols>
  <sheetData>
    <row r="1" spans="1:109" ht="60" customHeight="1" thickBot="1" x14ac:dyDescent="0.45">
      <c r="A1" s="5"/>
      <c r="B1" s="327" t="s">
        <v>471</v>
      </c>
      <c r="C1" s="327"/>
      <c r="D1" s="326" t="s">
        <v>566</v>
      </c>
      <c r="E1" s="326"/>
      <c r="F1" s="326"/>
      <c r="G1" s="326"/>
      <c r="H1" s="326"/>
      <c r="I1" s="72"/>
      <c r="J1" s="72"/>
    </row>
    <row r="2" spans="1:109" x14ac:dyDescent="0.4">
      <c r="I2" s="72"/>
    </row>
    <row r="3" spans="1:109" s="36" customFormat="1" ht="14.7" customHeight="1" x14ac:dyDescent="0.4">
      <c r="B3" s="141" t="s">
        <v>469</v>
      </c>
      <c r="C3" s="248" t="s">
        <v>1128</v>
      </c>
      <c r="D3" s="6" t="s">
        <v>1353</v>
      </c>
      <c r="E3" s="6" t="s">
        <v>1354</v>
      </c>
      <c r="F3" s="6" t="s">
        <v>1355</v>
      </c>
      <c r="G3" s="37"/>
      <c r="I3" s="9"/>
      <c r="J3" s="9"/>
      <c r="K3" s="9"/>
      <c r="L3" s="9"/>
      <c r="M3" s="9"/>
      <c r="N3" s="9"/>
      <c r="O3" s="9"/>
      <c r="P3" s="9"/>
      <c r="Q3" s="9"/>
      <c r="R3" s="9"/>
      <c r="S3" s="9"/>
      <c r="T3" s="9"/>
      <c r="U3" s="9"/>
      <c r="X3" s="37"/>
      <c r="Y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row>
    <row r="4" spans="1:109" s="72" customFormat="1" x14ac:dyDescent="0.4">
      <c r="B4" s="32"/>
      <c r="C4" s="27"/>
      <c r="D4" s="211"/>
      <c r="E4" s="3"/>
      <c r="F4" s="3"/>
      <c r="G4" s="27"/>
      <c r="H4" s="3"/>
    </row>
    <row r="5" spans="1:109" ht="15" thickBot="1" x14ac:dyDescent="0.45">
      <c r="B5" s="20" t="s">
        <v>150</v>
      </c>
      <c r="C5" s="20" t="s">
        <v>151</v>
      </c>
      <c r="D5" s="135" t="s">
        <v>1131</v>
      </c>
      <c r="E5" s="20" t="s">
        <v>152</v>
      </c>
      <c r="F5" s="20" t="s">
        <v>153</v>
      </c>
      <c r="G5" s="20" t="s">
        <v>154</v>
      </c>
      <c r="H5" s="20" t="s">
        <v>155</v>
      </c>
      <c r="I5" s="72"/>
    </row>
    <row r="6" spans="1:109" ht="34.75" x14ac:dyDescent="0.4">
      <c r="B6" s="305" t="s">
        <v>20</v>
      </c>
      <c r="C6" s="91" t="s">
        <v>36</v>
      </c>
      <c r="D6" s="212" t="s">
        <v>201</v>
      </c>
      <c r="E6" s="38" t="s">
        <v>3</v>
      </c>
      <c r="F6" s="38" t="s">
        <v>19</v>
      </c>
      <c r="G6" s="249">
        <v>-1</v>
      </c>
      <c r="H6" s="39" t="s">
        <v>179</v>
      </c>
      <c r="I6" s="72"/>
    </row>
    <row r="7" spans="1:109" ht="34.75" x14ac:dyDescent="0.4">
      <c r="B7" s="303"/>
      <c r="C7" s="92" t="s">
        <v>37</v>
      </c>
      <c r="D7" s="212" t="s">
        <v>202</v>
      </c>
      <c r="E7" s="21" t="s">
        <v>3</v>
      </c>
      <c r="F7" s="21" t="s">
        <v>19</v>
      </c>
      <c r="G7" s="250">
        <v>1</v>
      </c>
      <c r="H7" s="40" t="s">
        <v>180</v>
      </c>
      <c r="I7" s="72"/>
    </row>
    <row r="8" spans="1:109" ht="46.75" thickBot="1" x14ac:dyDescent="0.45">
      <c r="B8" s="303"/>
      <c r="C8" s="92" t="s">
        <v>38</v>
      </c>
      <c r="D8" s="212" t="s">
        <v>203</v>
      </c>
      <c r="E8" s="21"/>
      <c r="F8" s="21"/>
      <c r="G8" s="251"/>
      <c r="H8" s="40"/>
      <c r="I8" s="72"/>
    </row>
    <row r="9" spans="1:109" ht="81" x14ac:dyDescent="0.4">
      <c r="B9" s="303"/>
      <c r="C9" s="92" t="s">
        <v>39</v>
      </c>
      <c r="D9" s="212" t="s">
        <v>204</v>
      </c>
      <c r="E9" s="21" t="s">
        <v>3</v>
      </c>
      <c r="F9" s="21" t="s">
        <v>19</v>
      </c>
      <c r="G9" s="249">
        <v>-1</v>
      </c>
      <c r="H9" s="40" t="s">
        <v>181</v>
      </c>
      <c r="I9" s="72"/>
    </row>
    <row r="10" spans="1:109" ht="81" x14ac:dyDescent="0.4">
      <c r="B10" s="303"/>
      <c r="C10" s="92" t="s">
        <v>39</v>
      </c>
      <c r="D10" s="212" t="s">
        <v>204</v>
      </c>
      <c r="E10" s="21" t="s">
        <v>3</v>
      </c>
      <c r="F10" s="21" t="s">
        <v>19</v>
      </c>
      <c r="G10" s="250">
        <v>1</v>
      </c>
      <c r="H10" s="40" t="s">
        <v>182</v>
      </c>
      <c r="I10" s="72"/>
    </row>
    <row r="11" spans="1:109" ht="58.3" thickBot="1" x14ac:dyDescent="0.45">
      <c r="B11" s="304"/>
      <c r="C11" s="93" t="s">
        <v>40</v>
      </c>
      <c r="D11" s="212" t="s">
        <v>205</v>
      </c>
      <c r="E11" s="84"/>
      <c r="F11" s="84"/>
      <c r="G11" s="251"/>
      <c r="H11" s="85"/>
      <c r="I11" s="72"/>
    </row>
    <row r="12" spans="1:109" ht="46.3" x14ac:dyDescent="0.4">
      <c r="B12" s="305" t="s">
        <v>21</v>
      </c>
      <c r="C12" s="91" t="s">
        <v>41</v>
      </c>
      <c r="D12" s="212" t="s">
        <v>206</v>
      </c>
      <c r="E12" s="38" t="s">
        <v>3</v>
      </c>
      <c r="F12" s="38" t="s">
        <v>19</v>
      </c>
      <c r="G12" s="249">
        <v>-1</v>
      </c>
      <c r="H12" s="39" t="s">
        <v>183</v>
      </c>
      <c r="I12" s="72"/>
    </row>
    <row r="13" spans="1:109" ht="56.15" customHeight="1" x14ac:dyDescent="0.4">
      <c r="B13" s="303"/>
      <c r="C13" s="92" t="s">
        <v>41</v>
      </c>
      <c r="D13" s="212" t="s">
        <v>206</v>
      </c>
      <c r="E13" s="21" t="s">
        <v>3</v>
      </c>
      <c r="F13" s="21" t="s">
        <v>19</v>
      </c>
      <c r="G13" s="250">
        <v>1</v>
      </c>
      <c r="H13" s="40" t="s">
        <v>485</v>
      </c>
      <c r="I13" s="72"/>
    </row>
    <row r="14" spans="1:109" ht="58.3" thickBot="1" x14ac:dyDescent="0.45">
      <c r="B14" s="303"/>
      <c r="C14" s="92" t="s">
        <v>42</v>
      </c>
      <c r="D14" s="212" t="s">
        <v>207</v>
      </c>
      <c r="E14" s="21"/>
      <c r="F14" s="21"/>
      <c r="G14" s="251"/>
      <c r="H14" s="40"/>
      <c r="I14" s="72"/>
    </row>
    <row r="15" spans="1:109" ht="92.6" x14ac:dyDescent="0.4">
      <c r="B15" s="303"/>
      <c r="C15" s="92" t="s">
        <v>43</v>
      </c>
      <c r="D15" s="212" t="s">
        <v>208</v>
      </c>
      <c r="E15" s="21" t="s">
        <v>3</v>
      </c>
      <c r="F15" s="21" t="s">
        <v>19</v>
      </c>
      <c r="G15" s="249">
        <v>-1</v>
      </c>
      <c r="H15" s="40" t="s">
        <v>181</v>
      </c>
      <c r="I15" s="72"/>
    </row>
    <row r="16" spans="1:109" ht="92.6" x14ac:dyDescent="0.4">
      <c r="B16" s="303"/>
      <c r="C16" s="92" t="s">
        <v>43</v>
      </c>
      <c r="D16" s="212" t="s">
        <v>208</v>
      </c>
      <c r="E16" s="21" t="s">
        <v>3</v>
      </c>
      <c r="F16" s="21" t="s">
        <v>19</v>
      </c>
      <c r="G16" s="250">
        <v>1</v>
      </c>
      <c r="H16" s="40" t="s">
        <v>478</v>
      </c>
      <c r="I16" s="72"/>
    </row>
    <row r="17" spans="2:9" ht="92.6" x14ac:dyDescent="0.4">
      <c r="B17" s="303"/>
      <c r="C17" s="92" t="s">
        <v>43</v>
      </c>
      <c r="D17" s="212" t="s">
        <v>208</v>
      </c>
      <c r="E17" s="21" t="s">
        <v>3</v>
      </c>
      <c r="F17" s="21" t="s">
        <v>19</v>
      </c>
      <c r="G17" s="250">
        <v>1</v>
      </c>
      <c r="H17" s="40" t="s">
        <v>176</v>
      </c>
      <c r="I17" s="72"/>
    </row>
    <row r="18" spans="2:9" ht="81" x14ac:dyDescent="0.4">
      <c r="B18" s="303"/>
      <c r="C18" s="92" t="s">
        <v>44</v>
      </c>
      <c r="D18" s="212" t="s">
        <v>209</v>
      </c>
      <c r="E18" s="21" t="s">
        <v>3</v>
      </c>
      <c r="F18" s="21" t="s">
        <v>19</v>
      </c>
      <c r="G18" s="250">
        <v>1</v>
      </c>
      <c r="H18" s="40" t="s">
        <v>184</v>
      </c>
      <c r="I18" s="72"/>
    </row>
    <row r="19" spans="2:9" ht="81" x14ac:dyDescent="0.4">
      <c r="B19" s="303"/>
      <c r="C19" s="92" t="s">
        <v>44</v>
      </c>
      <c r="D19" s="212" t="s">
        <v>209</v>
      </c>
      <c r="E19" s="21" t="s">
        <v>3</v>
      </c>
      <c r="F19" s="21" t="s">
        <v>19</v>
      </c>
      <c r="G19" s="250">
        <v>1</v>
      </c>
      <c r="H19" s="40" t="s">
        <v>478</v>
      </c>
      <c r="I19" s="72"/>
    </row>
    <row r="20" spans="2:9" ht="104.6" thickBot="1" x14ac:dyDescent="0.45">
      <c r="B20" s="306"/>
      <c r="C20" s="94" t="s">
        <v>45</v>
      </c>
      <c r="D20" s="212" t="s">
        <v>210</v>
      </c>
      <c r="E20" s="81"/>
      <c r="F20" s="81"/>
      <c r="G20" s="251"/>
      <c r="H20" s="83"/>
      <c r="I20" s="72"/>
    </row>
    <row r="21" spans="2:9" ht="23.15" x14ac:dyDescent="0.4">
      <c r="B21" s="302" t="s">
        <v>22</v>
      </c>
      <c r="C21" s="95" t="s">
        <v>46</v>
      </c>
      <c r="D21" s="212" t="s">
        <v>211</v>
      </c>
      <c r="E21" s="41"/>
      <c r="F21" s="41"/>
      <c r="G21" s="251"/>
      <c r="H21" s="42"/>
      <c r="I21" s="72"/>
    </row>
    <row r="22" spans="2:9" ht="57.9" x14ac:dyDescent="0.4">
      <c r="B22" s="303"/>
      <c r="C22" s="92" t="s">
        <v>47</v>
      </c>
      <c r="D22" s="212" t="s">
        <v>509</v>
      </c>
      <c r="E22" s="21"/>
      <c r="F22" s="21"/>
      <c r="G22" s="251"/>
      <c r="H22" s="40"/>
      <c r="I22" s="72"/>
    </row>
    <row r="23" spans="2:9" ht="46.3" x14ac:dyDescent="0.4">
      <c r="B23" s="303"/>
      <c r="C23" s="92" t="s">
        <v>48</v>
      </c>
      <c r="D23" s="212" t="s">
        <v>212</v>
      </c>
      <c r="E23" s="21"/>
      <c r="F23" s="21"/>
      <c r="G23" s="251"/>
      <c r="H23" s="40"/>
      <c r="I23" s="72"/>
    </row>
    <row r="24" spans="2:9" ht="49.75" customHeight="1" x14ac:dyDescent="0.4">
      <c r="B24" s="303"/>
      <c r="C24" s="92" t="s">
        <v>49</v>
      </c>
      <c r="D24" s="212" t="s">
        <v>213</v>
      </c>
      <c r="E24" s="21" t="s">
        <v>3</v>
      </c>
      <c r="F24" s="21" t="s">
        <v>19</v>
      </c>
      <c r="G24" s="250">
        <v>1</v>
      </c>
      <c r="H24" s="40" t="s">
        <v>185</v>
      </c>
      <c r="I24" s="72"/>
    </row>
    <row r="25" spans="2:9" ht="34.75" x14ac:dyDescent="0.4">
      <c r="B25" s="303"/>
      <c r="C25" s="92" t="s">
        <v>50</v>
      </c>
      <c r="D25" s="212" t="s">
        <v>214</v>
      </c>
      <c r="E25" s="21"/>
      <c r="F25" s="21"/>
      <c r="G25" s="251"/>
      <c r="H25" s="40"/>
      <c r="I25" s="72"/>
    </row>
    <row r="26" spans="2:9" ht="23.15" x14ac:dyDescent="0.4">
      <c r="B26" s="303"/>
      <c r="C26" s="92" t="s">
        <v>51</v>
      </c>
      <c r="D26" s="212" t="s">
        <v>215</v>
      </c>
      <c r="E26" s="21"/>
      <c r="F26" s="21"/>
      <c r="G26" s="251"/>
      <c r="H26" s="40"/>
      <c r="I26" s="72"/>
    </row>
    <row r="27" spans="2:9" ht="57.9" x14ac:dyDescent="0.4">
      <c r="B27" s="303"/>
      <c r="C27" s="92" t="s">
        <v>52</v>
      </c>
      <c r="D27" s="212" t="s">
        <v>216</v>
      </c>
      <c r="E27" s="21"/>
      <c r="F27" s="21"/>
      <c r="G27" s="251"/>
      <c r="H27" s="40"/>
      <c r="I27" s="72"/>
    </row>
    <row r="28" spans="2:9" ht="46.3" x14ac:dyDescent="0.4">
      <c r="B28" s="303"/>
      <c r="C28" s="92" t="s">
        <v>53</v>
      </c>
      <c r="D28" s="212" t="s">
        <v>217</v>
      </c>
      <c r="E28" s="21"/>
      <c r="F28" s="21"/>
      <c r="G28" s="251"/>
      <c r="H28" s="40"/>
      <c r="I28" s="72"/>
    </row>
    <row r="29" spans="2:9" ht="35.15" thickBot="1" x14ac:dyDescent="0.45">
      <c r="B29" s="304"/>
      <c r="C29" s="93" t="s">
        <v>54</v>
      </c>
      <c r="D29" s="212" t="s">
        <v>218</v>
      </c>
      <c r="E29" s="84" t="s">
        <v>3</v>
      </c>
      <c r="F29" s="84" t="s">
        <v>19</v>
      </c>
      <c r="G29" s="250">
        <v>1</v>
      </c>
      <c r="H29" s="85" t="s">
        <v>186</v>
      </c>
      <c r="I29" s="72"/>
    </row>
    <row r="30" spans="2:9" ht="34.75" x14ac:dyDescent="0.4">
      <c r="B30" s="305" t="s">
        <v>23</v>
      </c>
      <c r="C30" s="91" t="s">
        <v>55</v>
      </c>
      <c r="D30" s="212" t="s">
        <v>219</v>
      </c>
      <c r="E30" s="38"/>
      <c r="F30" s="38"/>
      <c r="G30" s="251"/>
      <c r="H30" s="39"/>
      <c r="I30" s="72"/>
    </row>
    <row r="31" spans="2:9" ht="46.3" x14ac:dyDescent="0.4">
      <c r="B31" s="303"/>
      <c r="C31" s="92" t="s">
        <v>56</v>
      </c>
      <c r="D31" s="212" t="s">
        <v>220</v>
      </c>
      <c r="E31" s="21"/>
      <c r="F31" s="21"/>
      <c r="G31" s="251"/>
      <c r="H31" s="40"/>
      <c r="I31" s="72"/>
    </row>
    <row r="32" spans="2:9" ht="34.75" x14ac:dyDescent="0.4">
      <c r="B32" s="303"/>
      <c r="C32" s="92" t="s">
        <v>57</v>
      </c>
      <c r="D32" s="212" t="s">
        <v>221</v>
      </c>
      <c r="E32" s="21"/>
      <c r="F32" s="21"/>
      <c r="G32" s="251"/>
      <c r="H32" s="40"/>
      <c r="I32" s="72"/>
    </row>
    <row r="33" spans="2:9" ht="46.3" x14ac:dyDescent="0.4">
      <c r="B33" s="303"/>
      <c r="C33" s="92" t="s">
        <v>58</v>
      </c>
      <c r="D33" s="212" t="s">
        <v>222</v>
      </c>
      <c r="E33" s="21"/>
      <c r="F33" s="21"/>
      <c r="G33" s="251"/>
      <c r="H33" s="40"/>
      <c r="I33" s="72"/>
    </row>
    <row r="34" spans="2:9" ht="57.9" x14ac:dyDescent="0.4">
      <c r="B34" s="303"/>
      <c r="C34" s="92" t="s">
        <v>59</v>
      </c>
      <c r="D34" s="212" t="s">
        <v>223</v>
      </c>
      <c r="E34" s="21"/>
      <c r="F34" s="21"/>
      <c r="G34" s="251"/>
      <c r="H34" s="40"/>
      <c r="I34" s="72"/>
    </row>
    <row r="35" spans="2:9" ht="34.75" x14ac:dyDescent="0.4">
      <c r="B35" s="303"/>
      <c r="C35" s="92" t="s">
        <v>60</v>
      </c>
      <c r="D35" s="212" t="s">
        <v>224</v>
      </c>
      <c r="E35" s="21"/>
      <c r="F35" s="21"/>
      <c r="G35" s="251"/>
      <c r="H35" s="40"/>
      <c r="I35" s="72"/>
    </row>
    <row r="36" spans="2:9" ht="93" thickBot="1" x14ac:dyDescent="0.45">
      <c r="B36" s="306"/>
      <c r="C36" s="94" t="s">
        <v>61</v>
      </c>
      <c r="D36" s="212" t="s">
        <v>225</v>
      </c>
      <c r="E36" s="81"/>
      <c r="F36" s="81"/>
      <c r="G36" s="251"/>
      <c r="H36" s="83"/>
      <c r="I36" s="72"/>
    </row>
    <row r="37" spans="2:9" ht="23.15" x14ac:dyDescent="0.4">
      <c r="B37" s="302" t="s">
        <v>24</v>
      </c>
      <c r="C37" s="95" t="s">
        <v>62</v>
      </c>
      <c r="D37" s="212" t="s">
        <v>226</v>
      </c>
      <c r="E37" s="41"/>
      <c r="F37" s="41"/>
      <c r="G37" s="251"/>
      <c r="H37" s="42"/>
      <c r="I37" s="72"/>
    </row>
    <row r="38" spans="2:9" ht="34.75" x14ac:dyDescent="0.4">
      <c r="B38" s="303"/>
      <c r="C38" s="92" t="s">
        <v>63</v>
      </c>
      <c r="D38" s="212" t="s">
        <v>227</v>
      </c>
      <c r="E38" s="21"/>
      <c r="F38" s="21"/>
      <c r="G38" s="251"/>
      <c r="H38" s="40"/>
      <c r="I38" s="72"/>
    </row>
    <row r="39" spans="2:9" ht="23.15" x14ac:dyDescent="0.4">
      <c r="B39" s="303"/>
      <c r="C39" s="92" t="s">
        <v>64</v>
      </c>
      <c r="D39" s="212" t="s">
        <v>228</v>
      </c>
      <c r="E39" s="21"/>
      <c r="F39" s="21"/>
      <c r="G39" s="251"/>
      <c r="H39" s="40"/>
      <c r="I39" s="72"/>
    </row>
    <row r="40" spans="2:9" ht="57.9" x14ac:dyDescent="0.4">
      <c r="B40" s="303"/>
      <c r="C40" s="92" t="s">
        <v>65</v>
      </c>
      <c r="D40" s="212" t="s">
        <v>229</v>
      </c>
      <c r="E40" s="21"/>
      <c r="F40" s="21"/>
      <c r="G40" s="251"/>
      <c r="H40" s="40"/>
      <c r="I40" s="72"/>
    </row>
    <row r="41" spans="2:9" ht="34.75" x14ac:dyDescent="0.4">
      <c r="B41" s="303"/>
      <c r="C41" s="92" t="s">
        <v>66</v>
      </c>
      <c r="D41" s="212" t="s">
        <v>230</v>
      </c>
      <c r="E41" s="21"/>
      <c r="F41" s="21"/>
      <c r="G41" s="251"/>
      <c r="H41" s="40"/>
      <c r="I41" s="72"/>
    </row>
    <row r="42" spans="2:9" ht="69.900000000000006" thickBot="1" x14ac:dyDescent="0.45">
      <c r="B42" s="304"/>
      <c r="C42" s="93" t="s">
        <v>67</v>
      </c>
      <c r="D42" s="212" t="s">
        <v>231</v>
      </c>
      <c r="E42" s="84"/>
      <c r="F42" s="84"/>
      <c r="G42" s="251"/>
      <c r="H42" s="85"/>
      <c r="I42" s="72"/>
    </row>
    <row r="43" spans="2:9" ht="23.15" x14ac:dyDescent="0.4">
      <c r="B43" s="305" t="s">
        <v>25</v>
      </c>
      <c r="C43" s="91" t="s">
        <v>68</v>
      </c>
      <c r="D43" s="212" t="s">
        <v>232</v>
      </c>
      <c r="E43" s="38"/>
      <c r="F43" s="38"/>
      <c r="G43" s="251"/>
      <c r="H43" s="39"/>
      <c r="I43" s="72"/>
    </row>
    <row r="44" spans="2:9" ht="46.3" x14ac:dyDescent="0.4">
      <c r="B44" s="303"/>
      <c r="C44" s="92" t="s">
        <v>69</v>
      </c>
      <c r="D44" s="212" t="s">
        <v>233</v>
      </c>
      <c r="E44" s="21"/>
      <c r="F44" s="21"/>
      <c r="G44" s="251"/>
      <c r="H44" s="40"/>
      <c r="I44" s="72"/>
    </row>
    <row r="45" spans="2:9" ht="57.9" x14ac:dyDescent="0.4">
      <c r="B45" s="303"/>
      <c r="C45" s="92" t="s">
        <v>70</v>
      </c>
      <c r="D45" s="212" t="s">
        <v>234</v>
      </c>
      <c r="E45" s="21"/>
      <c r="F45" s="21"/>
      <c r="G45" s="251"/>
      <c r="H45" s="40"/>
      <c r="I45" s="72"/>
    </row>
    <row r="46" spans="2:9" ht="57.9" x14ac:dyDescent="0.4">
      <c r="B46" s="303"/>
      <c r="C46" s="92" t="s">
        <v>71</v>
      </c>
      <c r="D46" s="212" t="s">
        <v>235</v>
      </c>
      <c r="E46" s="21"/>
      <c r="F46" s="21"/>
      <c r="G46" s="251"/>
      <c r="H46" s="40"/>
      <c r="I46" s="72"/>
    </row>
    <row r="47" spans="2:9" ht="34.75" x14ac:dyDescent="0.4">
      <c r="B47" s="303"/>
      <c r="C47" s="92" t="s">
        <v>72</v>
      </c>
      <c r="D47" s="212" t="s">
        <v>236</v>
      </c>
      <c r="E47" s="21"/>
      <c r="F47" s="21"/>
      <c r="G47" s="251"/>
      <c r="H47" s="40"/>
      <c r="I47" s="72"/>
    </row>
    <row r="48" spans="2:9" ht="35.15" thickBot="1" x14ac:dyDescent="0.45">
      <c r="B48" s="306"/>
      <c r="C48" s="94" t="s">
        <v>73</v>
      </c>
      <c r="D48" s="212" t="s">
        <v>237</v>
      </c>
      <c r="E48" s="81" t="s">
        <v>3</v>
      </c>
      <c r="F48" s="81" t="s">
        <v>19</v>
      </c>
      <c r="G48" s="250">
        <v>1</v>
      </c>
      <c r="H48" s="83" t="s">
        <v>187</v>
      </c>
      <c r="I48" s="72"/>
    </row>
    <row r="49" spans="2:9" ht="23.15" x14ac:dyDescent="0.4">
      <c r="B49" s="302" t="s">
        <v>26</v>
      </c>
      <c r="C49" s="95" t="s">
        <v>74</v>
      </c>
      <c r="D49" s="212" t="s">
        <v>238</v>
      </c>
      <c r="E49" s="41"/>
      <c r="F49" s="41"/>
      <c r="G49" s="251"/>
      <c r="H49" s="42"/>
      <c r="I49" s="72"/>
    </row>
    <row r="50" spans="2:9" ht="23.15" x14ac:dyDescent="0.4">
      <c r="B50" s="303"/>
      <c r="C50" s="92" t="s">
        <v>75</v>
      </c>
      <c r="D50" s="212" t="s">
        <v>239</v>
      </c>
      <c r="E50" s="21"/>
      <c r="F50" s="21"/>
      <c r="G50" s="251"/>
      <c r="H50" s="40"/>
      <c r="I50" s="72"/>
    </row>
    <row r="51" spans="2:9" ht="23.6" thickBot="1" x14ac:dyDescent="0.45">
      <c r="B51" s="304"/>
      <c r="C51" s="93" t="s">
        <v>76</v>
      </c>
      <c r="D51" s="212" t="s">
        <v>240</v>
      </c>
      <c r="E51" s="84"/>
      <c r="F51" s="84"/>
      <c r="G51" s="251"/>
      <c r="H51" s="85"/>
      <c r="I51" s="72"/>
    </row>
    <row r="52" spans="2:9" ht="46.3" x14ac:dyDescent="0.4">
      <c r="B52" s="305" t="s">
        <v>27</v>
      </c>
      <c r="C52" s="91" t="s">
        <v>77</v>
      </c>
      <c r="D52" s="212" t="s">
        <v>241</v>
      </c>
      <c r="E52" s="38"/>
      <c r="F52" s="38"/>
      <c r="G52" s="251"/>
      <c r="H52" s="39"/>
      <c r="I52" s="72"/>
    </row>
    <row r="53" spans="2:9" ht="46.3" x14ac:dyDescent="0.4">
      <c r="B53" s="303"/>
      <c r="C53" s="92" t="s">
        <v>78</v>
      </c>
      <c r="D53" s="212" t="s">
        <v>242</v>
      </c>
      <c r="E53" s="21"/>
      <c r="F53" s="21"/>
      <c r="G53" s="251"/>
      <c r="H53" s="40"/>
      <c r="I53" s="72"/>
    </row>
    <row r="54" spans="2:9" ht="69.45" x14ac:dyDescent="0.4">
      <c r="B54" s="303"/>
      <c r="C54" s="92" t="s">
        <v>79</v>
      </c>
      <c r="D54" s="212" t="s">
        <v>243</v>
      </c>
      <c r="E54" s="21" t="s">
        <v>3</v>
      </c>
      <c r="F54" s="21" t="s">
        <v>19</v>
      </c>
      <c r="G54" s="250">
        <v>1</v>
      </c>
      <c r="H54" s="40" t="s">
        <v>188</v>
      </c>
      <c r="I54" s="72"/>
    </row>
    <row r="55" spans="2:9" ht="81" x14ac:dyDescent="0.4">
      <c r="B55" s="303"/>
      <c r="C55" s="92" t="s">
        <v>80</v>
      </c>
      <c r="D55" s="212" t="s">
        <v>256</v>
      </c>
      <c r="E55" s="21" t="s">
        <v>3</v>
      </c>
      <c r="F55" s="21" t="s">
        <v>19</v>
      </c>
      <c r="G55" s="250">
        <v>1</v>
      </c>
      <c r="H55" s="40" t="s">
        <v>172</v>
      </c>
      <c r="I55" s="72"/>
    </row>
    <row r="56" spans="2:9" ht="46.3" x14ac:dyDescent="0.4">
      <c r="B56" s="303"/>
      <c r="C56" s="92" t="s">
        <v>81</v>
      </c>
      <c r="D56" s="212" t="s">
        <v>244</v>
      </c>
      <c r="E56" s="21"/>
      <c r="F56" s="21"/>
      <c r="G56" s="251"/>
      <c r="H56" s="40"/>
      <c r="I56" s="72"/>
    </row>
    <row r="57" spans="2:9" ht="23.15" x14ac:dyDescent="0.4">
      <c r="B57" s="303"/>
      <c r="C57" s="92" t="s">
        <v>82</v>
      </c>
      <c r="D57" s="212" t="s">
        <v>245</v>
      </c>
      <c r="E57" s="21"/>
      <c r="F57" s="21"/>
      <c r="G57" s="251"/>
      <c r="H57" s="40"/>
      <c r="I57" s="72"/>
    </row>
    <row r="58" spans="2:9" ht="69.45" x14ac:dyDescent="0.4">
      <c r="B58" s="303"/>
      <c r="C58" s="92" t="s">
        <v>83</v>
      </c>
      <c r="D58" s="212" t="s">
        <v>246</v>
      </c>
      <c r="E58" s="21"/>
      <c r="F58" s="21"/>
      <c r="G58" s="251"/>
      <c r="H58" s="40"/>
      <c r="I58" s="72"/>
    </row>
    <row r="59" spans="2:9" ht="46.3" x14ac:dyDescent="0.4">
      <c r="B59" s="303"/>
      <c r="C59" s="92" t="s">
        <v>84</v>
      </c>
      <c r="D59" s="212" t="s">
        <v>247</v>
      </c>
      <c r="E59" s="21"/>
      <c r="F59" s="21"/>
      <c r="G59" s="251"/>
      <c r="H59" s="40"/>
      <c r="I59" s="72"/>
    </row>
    <row r="60" spans="2:9" ht="34.75" x14ac:dyDescent="0.4">
      <c r="B60" s="303"/>
      <c r="C60" s="92" t="s">
        <v>85</v>
      </c>
      <c r="D60" s="212" t="s">
        <v>248</v>
      </c>
      <c r="E60" s="21" t="s">
        <v>3</v>
      </c>
      <c r="F60" s="21" t="s">
        <v>19</v>
      </c>
      <c r="G60" s="250">
        <v>1</v>
      </c>
      <c r="H60" s="40" t="s">
        <v>486</v>
      </c>
      <c r="I60" s="72"/>
    </row>
    <row r="61" spans="2:9" ht="35.15" thickBot="1" x14ac:dyDescent="0.45">
      <c r="B61" s="306"/>
      <c r="C61" s="94" t="s">
        <v>86</v>
      </c>
      <c r="D61" s="212" t="s">
        <v>249</v>
      </c>
      <c r="E61" s="81"/>
      <c r="F61" s="81"/>
      <c r="G61" s="251"/>
      <c r="H61" s="83"/>
      <c r="I61" s="72"/>
    </row>
    <row r="62" spans="2:9" ht="57.9" x14ac:dyDescent="0.4">
      <c r="B62" s="302" t="s">
        <v>28</v>
      </c>
      <c r="C62" s="95" t="s">
        <v>87</v>
      </c>
      <c r="D62" s="212" t="s">
        <v>250</v>
      </c>
      <c r="E62" s="41"/>
      <c r="F62" s="41"/>
      <c r="G62" s="251"/>
      <c r="H62" s="42"/>
      <c r="I62" s="72"/>
    </row>
    <row r="63" spans="2:9" ht="57.9" x14ac:dyDescent="0.4">
      <c r="B63" s="303"/>
      <c r="C63" s="92" t="s">
        <v>88</v>
      </c>
      <c r="D63" s="212" t="s">
        <v>251</v>
      </c>
      <c r="E63" s="21"/>
      <c r="F63" s="21"/>
      <c r="G63" s="251"/>
      <c r="H63" s="40"/>
      <c r="I63" s="72"/>
    </row>
    <row r="64" spans="2:9" ht="46.3" x14ac:dyDescent="0.4">
      <c r="B64" s="303"/>
      <c r="C64" s="92" t="s">
        <v>89</v>
      </c>
      <c r="D64" s="212" t="s">
        <v>252</v>
      </c>
      <c r="E64" s="21"/>
      <c r="F64" s="21"/>
      <c r="G64" s="251"/>
      <c r="H64" s="40"/>
      <c r="I64" s="72"/>
    </row>
    <row r="65" spans="2:9" ht="69.45" x14ac:dyDescent="0.4">
      <c r="B65" s="303"/>
      <c r="C65" s="92" t="s">
        <v>90</v>
      </c>
      <c r="D65" s="212" t="s">
        <v>257</v>
      </c>
      <c r="E65" s="21"/>
      <c r="F65" s="21"/>
      <c r="G65" s="251"/>
      <c r="H65" s="40"/>
      <c r="I65" s="72"/>
    </row>
    <row r="66" spans="2:9" ht="81.45" thickBot="1" x14ac:dyDescent="0.45">
      <c r="B66" s="304"/>
      <c r="C66" s="93" t="s">
        <v>91</v>
      </c>
      <c r="D66" s="212" t="s">
        <v>253</v>
      </c>
      <c r="E66" s="84"/>
      <c r="F66" s="84"/>
      <c r="G66" s="251"/>
      <c r="H66" s="85"/>
      <c r="I66" s="72"/>
    </row>
    <row r="67" spans="2:9" ht="34.75" x14ac:dyDescent="0.4">
      <c r="B67" s="305" t="s">
        <v>29</v>
      </c>
      <c r="C67" s="91" t="s">
        <v>92</v>
      </c>
      <c r="D67" s="212" t="s">
        <v>258</v>
      </c>
      <c r="E67" s="38" t="s">
        <v>3</v>
      </c>
      <c r="F67" s="38" t="s">
        <v>19</v>
      </c>
      <c r="G67" s="249">
        <v>-1</v>
      </c>
      <c r="H67" s="39" t="s">
        <v>487</v>
      </c>
      <c r="I67" s="72"/>
    </row>
    <row r="68" spans="2:9" ht="46.3" x14ac:dyDescent="0.4">
      <c r="B68" s="303"/>
      <c r="C68" s="92" t="s">
        <v>93</v>
      </c>
      <c r="D68" s="212" t="s">
        <v>259</v>
      </c>
      <c r="E68" s="21"/>
      <c r="F68" s="21"/>
      <c r="G68" s="251"/>
      <c r="H68" s="40"/>
      <c r="I68" s="72"/>
    </row>
    <row r="69" spans="2:9" ht="46.3" x14ac:dyDescent="0.4">
      <c r="B69" s="303"/>
      <c r="C69" s="92" t="s">
        <v>94</v>
      </c>
      <c r="D69" s="212" t="s">
        <v>260</v>
      </c>
      <c r="E69" s="21"/>
      <c r="F69" s="21"/>
      <c r="G69" s="251"/>
      <c r="H69" s="40"/>
      <c r="I69" s="72"/>
    </row>
    <row r="70" spans="2:9" ht="34.75" x14ac:dyDescent="0.4">
      <c r="B70" s="303"/>
      <c r="C70" s="92" t="s">
        <v>95</v>
      </c>
      <c r="D70" s="212" t="s">
        <v>261</v>
      </c>
      <c r="E70" s="21"/>
      <c r="F70" s="21"/>
      <c r="G70" s="251"/>
      <c r="H70" s="40"/>
      <c r="I70" s="72"/>
    </row>
    <row r="71" spans="2:9" ht="34.75" x14ac:dyDescent="0.4">
      <c r="B71" s="303"/>
      <c r="C71" s="92" t="s">
        <v>96</v>
      </c>
      <c r="D71" s="212" t="s">
        <v>262</v>
      </c>
      <c r="E71" s="21"/>
      <c r="F71" s="21"/>
      <c r="G71" s="251"/>
      <c r="H71" s="40"/>
      <c r="I71" s="72"/>
    </row>
    <row r="72" spans="2:9" ht="57.9" x14ac:dyDescent="0.4">
      <c r="B72" s="303"/>
      <c r="C72" s="92" t="s">
        <v>97</v>
      </c>
      <c r="D72" s="212" t="s">
        <v>263</v>
      </c>
      <c r="E72" s="21"/>
      <c r="F72" s="21"/>
      <c r="G72" s="251"/>
      <c r="H72" s="40"/>
      <c r="I72" s="72"/>
    </row>
    <row r="73" spans="2:9" ht="46.75" thickBot="1" x14ac:dyDescent="0.45">
      <c r="B73" s="306"/>
      <c r="C73" s="94" t="s">
        <v>98</v>
      </c>
      <c r="D73" s="212" t="s">
        <v>264</v>
      </c>
      <c r="E73" s="81"/>
      <c r="F73" s="81"/>
      <c r="G73" s="251"/>
      <c r="H73" s="83"/>
      <c r="I73" s="72"/>
    </row>
    <row r="74" spans="2:9" ht="34.75" x14ac:dyDescent="0.4">
      <c r="B74" s="302" t="s">
        <v>30</v>
      </c>
      <c r="C74" s="95" t="s">
        <v>99</v>
      </c>
      <c r="D74" s="212" t="s">
        <v>265</v>
      </c>
      <c r="E74" s="41"/>
      <c r="F74" s="41"/>
      <c r="G74" s="251"/>
      <c r="H74" s="42"/>
      <c r="I74" s="72"/>
    </row>
    <row r="75" spans="2:9" ht="69.45" x14ac:dyDescent="0.4">
      <c r="B75" s="303"/>
      <c r="C75" s="92" t="s">
        <v>100</v>
      </c>
      <c r="D75" s="212" t="s">
        <v>266</v>
      </c>
      <c r="E75" s="21"/>
      <c r="F75" s="21"/>
      <c r="G75" s="251"/>
      <c r="H75" s="40"/>
      <c r="I75" s="72"/>
    </row>
    <row r="76" spans="2:9" ht="46.3" x14ac:dyDescent="0.4">
      <c r="B76" s="303"/>
      <c r="C76" s="92" t="s">
        <v>101</v>
      </c>
      <c r="D76" s="212" t="s">
        <v>267</v>
      </c>
      <c r="E76" s="21"/>
      <c r="F76" s="21"/>
      <c r="G76" s="251"/>
      <c r="H76" s="40"/>
      <c r="I76" s="72"/>
    </row>
    <row r="77" spans="2:9" ht="23.15" x14ac:dyDescent="0.4">
      <c r="B77" s="303"/>
      <c r="C77" s="92" t="s">
        <v>102</v>
      </c>
      <c r="D77" s="212" t="s">
        <v>254</v>
      </c>
      <c r="E77" s="21" t="s">
        <v>3</v>
      </c>
      <c r="F77" s="21" t="s">
        <v>19</v>
      </c>
      <c r="G77" s="250">
        <v>1</v>
      </c>
      <c r="H77" s="40" t="s">
        <v>178</v>
      </c>
      <c r="I77" s="72"/>
    </row>
    <row r="78" spans="2:9" ht="23.15" x14ac:dyDescent="0.4">
      <c r="B78" s="303"/>
      <c r="C78" s="92" t="s">
        <v>102</v>
      </c>
      <c r="D78" s="212" t="s">
        <v>254</v>
      </c>
      <c r="E78" s="21" t="s">
        <v>3</v>
      </c>
      <c r="F78" s="21" t="s">
        <v>19</v>
      </c>
      <c r="G78" s="250">
        <v>1</v>
      </c>
      <c r="H78" s="40" t="s">
        <v>488</v>
      </c>
      <c r="I78" s="72"/>
    </row>
    <row r="79" spans="2:9" ht="69.45" x14ac:dyDescent="0.4">
      <c r="B79" s="303"/>
      <c r="C79" s="92" t="s">
        <v>103</v>
      </c>
      <c r="D79" s="212" t="s">
        <v>268</v>
      </c>
      <c r="E79" s="21" t="s">
        <v>3</v>
      </c>
      <c r="F79" s="21" t="s">
        <v>19</v>
      </c>
      <c r="G79" s="250">
        <v>1</v>
      </c>
      <c r="H79" s="40" t="s">
        <v>489</v>
      </c>
      <c r="I79" s="72"/>
    </row>
    <row r="80" spans="2:9" ht="34.75" x14ac:dyDescent="0.4">
      <c r="B80" s="303"/>
      <c r="C80" s="92" t="s">
        <v>104</v>
      </c>
      <c r="D80" s="212" t="s">
        <v>269</v>
      </c>
      <c r="E80" s="21"/>
      <c r="F80" s="21"/>
      <c r="G80" s="251"/>
      <c r="H80" s="40"/>
      <c r="I80" s="72"/>
    </row>
    <row r="81" spans="2:9" ht="46.75" thickBot="1" x14ac:dyDescent="0.45">
      <c r="B81" s="304"/>
      <c r="C81" s="93" t="s">
        <v>105</v>
      </c>
      <c r="D81" s="212" t="s">
        <v>270</v>
      </c>
      <c r="E81" s="84" t="s">
        <v>3</v>
      </c>
      <c r="F81" s="84" t="s">
        <v>18</v>
      </c>
      <c r="G81" s="250">
        <v>1</v>
      </c>
      <c r="H81" s="85" t="s">
        <v>189</v>
      </c>
      <c r="I81" s="72"/>
    </row>
    <row r="82" spans="2:9" ht="57.9" x14ac:dyDescent="0.4">
      <c r="B82" s="305" t="s">
        <v>31</v>
      </c>
      <c r="C82" s="91" t="s">
        <v>106</v>
      </c>
      <c r="D82" s="212" t="s">
        <v>271</v>
      </c>
      <c r="E82" s="38"/>
      <c r="F82" s="38"/>
      <c r="G82" s="251"/>
      <c r="H82" s="39"/>
      <c r="I82" s="72"/>
    </row>
    <row r="83" spans="2:9" ht="25.75" x14ac:dyDescent="0.4">
      <c r="B83" s="303"/>
      <c r="C83" s="92" t="s">
        <v>107</v>
      </c>
      <c r="D83" s="212" t="s">
        <v>272</v>
      </c>
      <c r="E83" s="21" t="s">
        <v>3</v>
      </c>
      <c r="F83" s="21" t="s">
        <v>19</v>
      </c>
      <c r="G83" s="250">
        <v>1</v>
      </c>
      <c r="H83" s="40" t="s">
        <v>190</v>
      </c>
      <c r="I83" s="72"/>
    </row>
    <row r="84" spans="2:9" ht="46.3" x14ac:dyDescent="0.4">
      <c r="B84" s="303"/>
      <c r="C84" s="92" t="s">
        <v>108</v>
      </c>
      <c r="D84" s="212" t="s">
        <v>273</v>
      </c>
      <c r="E84" s="21"/>
      <c r="F84" s="21"/>
      <c r="G84" s="251"/>
      <c r="H84" s="40"/>
      <c r="I84" s="72"/>
    </row>
    <row r="85" spans="2:9" ht="69.45" x14ac:dyDescent="0.4">
      <c r="B85" s="303"/>
      <c r="C85" s="92" t="s">
        <v>109</v>
      </c>
      <c r="D85" s="212" t="s">
        <v>274</v>
      </c>
      <c r="E85" s="21" t="s">
        <v>3</v>
      </c>
      <c r="F85" s="21" t="s">
        <v>19</v>
      </c>
      <c r="G85" s="250">
        <v>1</v>
      </c>
      <c r="H85" s="40" t="s">
        <v>490</v>
      </c>
      <c r="I85" s="72"/>
    </row>
    <row r="86" spans="2:9" ht="23.15" x14ac:dyDescent="0.4">
      <c r="B86" s="303"/>
      <c r="C86" s="92" t="s">
        <v>110</v>
      </c>
      <c r="D86" s="212" t="s">
        <v>275</v>
      </c>
      <c r="E86" s="21"/>
      <c r="F86" s="21"/>
      <c r="G86" s="251"/>
      <c r="H86" s="40"/>
      <c r="I86" s="72"/>
    </row>
    <row r="87" spans="2:9" ht="46.3" x14ac:dyDescent="0.4">
      <c r="B87" s="303"/>
      <c r="C87" s="92" t="s">
        <v>111</v>
      </c>
      <c r="D87" s="212" t="s">
        <v>276</v>
      </c>
      <c r="E87" s="21"/>
      <c r="F87" s="21"/>
      <c r="G87" s="251"/>
      <c r="H87" s="40"/>
      <c r="I87" s="72"/>
    </row>
    <row r="88" spans="2:9" ht="34.75" x14ac:dyDescent="0.4">
      <c r="B88" s="303"/>
      <c r="C88" s="92" t="s">
        <v>112</v>
      </c>
      <c r="D88" s="212" t="s">
        <v>277</v>
      </c>
      <c r="E88" s="21"/>
      <c r="F88" s="21"/>
      <c r="G88" s="251"/>
      <c r="H88" s="40"/>
      <c r="I88" s="72"/>
    </row>
    <row r="89" spans="2:9" ht="35.15" thickBot="1" x14ac:dyDescent="0.45">
      <c r="B89" s="306"/>
      <c r="C89" s="94" t="s">
        <v>113</v>
      </c>
      <c r="D89" s="212" t="s">
        <v>278</v>
      </c>
      <c r="E89" s="81"/>
      <c r="F89" s="81"/>
      <c r="G89" s="252"/>
      <c r="H89" s="83"/>
      <c r="I89" s="72"/>
    </row>
    <row r="90" spans="2:9" ht="23.15" x14ac:dyDescent="0.4">
      <c r="B90" s="315" t="s">
        <v>32</v>
      </c>
      <c r="C90" s="175" t="s">
        <v>114</v>
      </c>
      <c r="D90" s="214" t="s">
        <v>279</v>
      </c>
      <c r="E90" s="162"/>
      <c r="F90" s="162"/>
      <c r="G90" s="253"/>
      <c r="H90" s="163"/>
      <c r="I90" s="72"/>
    </row>
    <row r="91" spans="2:9" ht="23.15" x14ac:dyDescent="0.4">
      <c r="B91" s="316"/>
      <c r="C91" s="178" t="s">
        <v>115</v>
      </c>
      <c r="D91" s="214" t="s">
        <v>280</v>
      </c>
      <c r="E91" s="164"/>
      <c r="F91" s="164"/>
      <c r="G91" s="254"/>
      <c r="H91" s="165"/>
      <c r="I91" s="72"/>
    </row>
    <row r="92" spans="2:9" ht="35.15" thickBot="1" x14ac:dyDescent="0.45">
      <c r="B92" s="317"/>
      <c r="C92" s="181" t="s">
        <v>116</v>
      </c>
      <c r="D92" s="214" t="s">
        <v>281</v>
      </c>
      <c r="E92" s="166"/>
      <c r="F92" s="166"/>
      <c r="G92" s="255"/>
      <c r="H92" s="167"/>
      <c r="I92" s="72"/>
    </row>
    <row r="93" spans="2:9" ht="34.75" x14ac:dyDescent="0.4">
      <c r="B93" s="305" t="s">
        <v>33</v>
      </c>
      <c r="C93" s="91" t="s">
        <v>117</v>
      </c>
      <c r="D93" s="212" t="s">
        <v>282</v>
      </c>
      <c r="E93" s="38"/>
      <c r="F93" s="38"/>
      <c r="G93" s="251"/>
      <c r="H93" s="39"/>
      <c r="I93" s="72"/>
    </row>
    <row r="94" spans="2:9" ht="57.9" x14ac:dyDescent="0.4">
      <c r="B94" s="303"/>
      <c r="C94" s="92" t="s">
        <v>118</v>
      </c>
      <c r="D94" s="212" t="s">
        <v>283</v>
      </c>
      <c r="E94" s="21" t="s">
        <v>3</v>
      </c>
      <c r="F94" s="21" t="s">
        <v>19</v>
      </c>
      <c r="G94" s="250">
        <v>1</v>
      </c>
      <c r="H94" s="40" t="s">
        <v>491</v>
      </c>
      <c r="I94" s="72"/>
    </row>
    <row r="95" spans="2:9" ht="34.75" x14ac:dyDescent="0.4">
      <c r="B95" s="303"/>
      <c r="C95" s="92" t="s">
        <v>119</v>
      </c>
      <c r="D95" s="212" t="s">
        <v>284</v>
      </c>
      <c r="E95" s="21"/>
      <c r="F95" s="21"/>
      <c r="G95" s="251"/>
      <c r="H95" s="40"/>
      <c r="I95" s="72"/>
    </row>
    <row r="96" spans="2:9" ht="81" x14ac:dyDescent="0.4">
      <c r="B96" s="303"/>
      <c r="C96" s="92" t="s">
        <v>120</v>
      </c>
      <c r="D96" s="212" t="s">
        <v>285</v>
      </c>
      <c r="E96" s="21"/>
      <c r="F96" s="21"/>
      <c r="G96" s="251"/>
      <c r="H96" s="40"/>
      <c r="I96" s="72"/>
    </row>
    <row r="97" spans="2:9" ht="46.3" x14ac:dyDescent="0.4">
      <c r="B97" s="303"/>
      <c r="C97" s="92" t="s">
        <v>121</v>
      </c>
      <c r="D97" s="212" t="s">
        <v>286</v>
      </c>
      <c r="E97" s="21" t="s">
        <v>3</v>
      </c>
      <c r="F97" s="21" t="s">
        <v>19</v>
      </c>
      <c r="G97" s="250">
        <v>1</v>
      </c>
      <c r="H97" s="40" t="s">
        <v>491</v>
      </c>
      <c r="I97" s="72"/>
    </row>
    <row r="98" spans="2:9" ht="104.15" x14ac:dyDescent="0.4">
      <c r="B98" s="303"/>
      <c r="C98" s="92" t="s">
        <v>122</v>
      </c>
      <c r="D98" s="212" t="s">
        <v>287</v>
      </c>
      <c r="E98" s="21"/>
      <c r="F98" s="21"/>
      <c r="G98" s="251"/>
      <c r="H98" s="40"/>
      <c r="I98" s="72"/>
    </row>
    <row r="99" spans="2:9" ht="58.3" thickBot="1" x14ac:dyDescent="0.45">
      <c r="B99" s="306"/>
      <c r="C99" s="94" t="s">
        <v>123</v>
      </c>
      <c r="D99" s="212" t="s">
        <v>288</v>
      </c>
      <c r="E99" s="81" t="s">
        <v>3</v>
      </c>
      <c r="F99" s="81" t="s">
        <v>19</v>
      </c>
      <c r="G99" s="250">
        <v>1</v>
      </c>
      <c r="H99" s="83" t="s">
        <v>491</v>
      </c>
      <c r="I99" s="72"/>
    </row>
    <row r="100" spans="2:9" ht="57.9" x14ac:dyDescent="0.4">
      <c r="B100" s="302" t="s">
        <v>34</v>
      </c>
      <c r="C100" s="95" t="s">
        <v>124</v>
      </c>
      <c r="D100" s="212" t="s">
        <v>289</v>
      </c>
      <c r="E100" s="41" t="s">
        <v>3</v>
      </c>
      <c r="F100" s="41" t="s">
        <v>19</v>
      </c>
      <c r="G100" s="250">
        <v>1</v>
      </c>
      <c r="H100" s="42" t="s">
        <v>191</v>
      </c>
      <c r="I100" s="72"/>
    </row>
    <row r="101" spans="2:9" ht="46.3" x14ac:dyDescent="0.4">
      <c r="B101" s="303"/>
      <c r="C101" s="92" t="s">
        <v>125</v>
      </c>
      <c r="D101" s="212" t="s">
        <v>290</v>
      </c>
      <c r="E101" s="21" t="s">
        <v>3</v>
      </c>
      <c r="F101" s="21" t="s">
        <v>19</v>
      </c>
      <c r="G101" s="250">
        <v>1</v>
      </c>
      <c r="H101" s="40" t="s">
        <v>192</v>
      </c>
      <c r="I101" s="72"/>
    </row>
    <row r="102" spans="2:9" ht="46.3" x14ac:dyDescent="0.4">
      <c r="B102" s="303"/>
      <c r="C102" s="92" t="s">
        <v>125</v>
      </c>
      <c r="D102" s="212" t="s">
        <v>290</v>
      </c>
      <c r="E102" s="21" t="s">
        <v>3</v>
      </c>
      <c r="F102" s="21" t="s">
        <v>19</v>
      </c>
      <c r="G102" s="250">
        <v>1</v>
      </c>
      <c r="H102" s="40" t="s">
        <v>193</v>
      </c>
      <c r="I102" s="72"/>
    </row>
    <row r="103" spans="2:9" ht="46.3" x14ac:dyDescent="0.4">
      <c r="B103" s="303"/>
      <c r="C103" s="92" t="s">
        <v>126</v>
      </c>
      <c r="D103" s="212" t="s">
        <v>291</v>
      </c>
      <c r="E103" s="21" t="s">
        <v>3</v>
      </c>
      <c r="F103" s="21" t="s">
        <v>19</v>
      </c>
      <c r="G103" s="250">
        <v>1</v>
      </c>
      <c r="H103" s="40" t="s">
        <v>194</v>
      </c>
      <c r="I103" s="72"/>
    </row>
    <row r="104" spans="2:9" ht="46.3" x14ac:dyDescent="0.4">
      <c r="B104" s="303"/>
      <c r="C104" s="92" t="s">
        <v>126</v>
      </c>
      <c r="D104" s="212" t="s">
        <v>291</v>
      </c>
      <c r="E104" s="21" t="s">
        <v>3</v>
      </c>
      <c r="F104" s="21" t="s">
        <v>19</v>
      </c>
      <c r="G104" s="250">
        <v>1</v>
      </c>
      <c r="H104" s="40" t="s">
        <v>195</v>
      </c>
      <c r="I104" s="72"/>
    </row>
    <row r="105" spans="2:9" ht="46.3" x14ac:dyDescent="0.4">
      <c r="B105" s="303"/>
      <c r="C105" s="92" t="s">
        <v>127</v>
      </c>
      <c r="D105" s="212" t="s">
        <v>292</v>
      </c>
      <c r="E105" s="21" t="s">
        <v>3</v>
      </c>
      <c r="F105" s="21" t="s">
        <v>19</v>
      </c>
      <c r="G105" s="250">
        <v>1</v>
      </c>
      <c r="H105" s="40" t="s">
        <v>196</v>
      </c>
      <c r="I105" s="72"/>
    </row>
    <row r="106" spans="2:9" ht="46.3" x14ac:dyDescent="0.4">
      <c r="B106" s="303"/>
      <c r="C106" s="92" t="s">
        <v>128</v>
      </c>
      <c r="D106" s="212" t="s">
        <v>293</v>
      </c>
      <c r="E106" s="21" t="s">
        <v>3</v>
      </c>
      <c r="F106" s="21" t="s">
        <v>19</v>
      </c>
      <c r="G106" s="250">
        <v>1</v>
      </c>
      <c r="H106" s="40" t="s">
        <v>492</v>
      </c>
      <c r="I106" s="72"/>
    </row>
    <row r="107" spans="2:9" ht="46.3" x14ac:dyDescent="0.4">
      <c r="B107" s="303"/>
      <c r="C107" s="92" t="s">
        <v>129</v>
      </c>
      <c r="D107" s="212" t="s">
        <v>294</v>
      </c>
      <c r="E107" s="21"/>
      <c r="F107" s="21"/>
      <c r="G107" s="251"/>
      <c r="H107" s="40"/>
      <c r="I107" s="72"/>
    </row>
    <row r="108" spans="2:9" ht="34.75" x14ac:dyDescent="0.4">
      <c r="B108" s="303"/>
      <c r="C108" s="92" t="s">
        <v>130</v>
      </c>
      <c r="D108" s="212" t="s">
        <v>295</v>
      </c>
      <c r="E108" s="21"/>
      <c r="F108" s="21"/>
      <c r="G108" s="251"/>
      <c r="H108" s="40"/>
      <c r="I108" s="72"/>
    </row>
    <row r="109" spans="2:9" ht="46.3" x14ac:dyDescent="0.4">
      <c r="B109" s="303"/>
      <c r="C109" s="92" t="s">
        <v>131</v>
      </c>
      <c r="D109" s="212" t="s">
        <v>296</v>
      </c>
      <c r="E109" s="21"/>
      <c r="F109" s="21"/>
      <c r="G109" s="251"/>
      <c r="H109" s="40"/>
      <c r="I109" s="72"/>
    </row>
    <row r="110" spans="2:9" ht="35.15" thickBot="1" x14ac:dyDescent="0.45">
      <c r="B110" s="304"/>
      <c r="C110" s="93" t="s">
        <v>132</v>
      </c>
      <c r="D110" s="212" t="s">
        <v>297</v>
      </c>
      <c r="E110" s="84"/>
      <c r="F110" s="84"/>
      <c r="G110" s="251"/>
      <c r="H110" s="85"/>
      <c r="I110" s="72"/>
    </row>
    <row r="111" spans="2:9" ht="23.15" x14ac:dyDescent="0.4">
      <c r="B111" s="305" t="s">
        <v>35</v>
      </c>
      <c r="C111" s="91" t="s">
        <v>133</v>
      </c>
      <c r="D111" s="212" t="s">
        <v>298</v>
      </c>
      <c r="E111" s="38"/>
      <c r="F111" s="38"/>
      <c r="G111" s="251"/>
      <c r="H111" s="39"/>
      <c r="I111" s="72"/>
    </row>
    <row r="112" spans="2:9" ht="23.15" x14ac:dyDescent="0.4">
      <c r="B112" s="303"/>
      <c r="C112" s="92" t="s">
        <v>134</v>
      </c>
      <c r="D112" s="212" t="s">
        <v>299</v>
      </c>
      <c r="E112" s="21"/>
      <c r="F112" s="21"/>
      <c r="G112" s="251"/>
      <c r="H112" s="40"/>
      <c r="I112" s="72"/>
    </row>
    <row r="113" spans="2:9" ht="23.15" x14ac:dyDescent="0.4">
      <c r="B113" s="303"/>
      <c r="C113" s="92" t="s">
        <v>135</v>
      </c>
      <c r="D113" s="212" t="s">
        <v>300</v>
      </c>
      <c r="E113" s="21"/>
      <c r="F113" s="21"/>
      <c r="G113" s="251"/>
      <c r="H113" s="40"/>
      <c r="I113" s="72"/>
    </row>
    <row r="114" spans="2:9" ht="34.75" x14ac:dyDescent="0.4">
      <c r="B114" s="303"/>
      <c r="C114" s="92" t="s">
        <v>136</v>
      </c>
      <c r="D114" s="212" t="s">
        <v>301</v>
      </c>
      <c r="E114" s="21"/>
      <c r="F114" s="21"/>
      <c r="G114" s="251"/>
      <c r="H114" s="40"/>
      <c r="I114" s="72"/>
    </row>
    <row r="115" spans="2:9" ht="23.15" x14ac:dyDescent="0.4">
      <c r="B115" s="303"/>
      <c r="C115" s="92" t="s">
        <v>137</v>
      </c>
      <c r="D115" s="212" t="s">
        <v>302</v>
      </c>
      <c r="E115" s="21"/>
      <c r="F115" s="21"/>
      <c r="G115" s="251"/>
      <c r="H115" s="40"/>
      <c r="I115" s="72"/>
    </row>
    <row r="116" spans="2:9" ht="23.15" x14ac:dyDescent="0.4">
      <c r="B116" s="303"/>
      <c r="C116" s="92" t="s">
        <v>138</v>
      </c>
      <c r="D116" s="212" t="s">
        <v>303</v>
      </c>
      <c r="E116" s="21"/>
      <c r="F116" s="21"/>
      <c r="G116" s="251"/>
      <c r="H116" s="40"/>
      <c r="I116" s="72"/>
    </row>
    <row r="117" spans="2:9" ht="23.15" x14ac:dyDescent="0.4">
      <c r="B117" s="303"/>
      <c r="C117" s="92" t="s">
        <v>139</v>
      </c>
      <c r="D117" s="212" t="s">
        <v>304</v>
      </c>
      <c r="E117" s="21" t="s">
        <v>3</v>
      </c>
      <c r="F117" s="21" t="s">
        <v>19</v>
      </c>
      <c r="G117" s="250">
        <v>1</v>
      </c>
      <c r="H117" s="107" t="s">
        <v>493</v>
      </c>
      <c r="I117" s="72"/>
    </row>
    <row r="118" spans="2:9" ht="23.15" x14ac:dyDescent="0.4">
      <c r="B118" s="303"/>
      <c r="C118" s="92" t="s">
        <v>140</v>
      </c>
      <c r="D118" s="212" t="s">
        <v>305</v>
      </c>
      <c r="E118" s="21"/>
      <c r="F118" s="21"/>
      <c r="G118" s="251"/>
      <c r="H118" s="40"/>
      <c r="I118" s="72"/>
    </row>
    <row r="119" spans="2:9" ht="23.15" x14ac:dyDescent="0.4">
      <c r="B119" s="303"/>
      <c r="C119" s="92" t="s">
        <v>141</v>
      </c>
      <c r="D119" s="212" t="s">
        <v>306</v>
      </c>
      <c r="E119" s="21"/>
      <c r="F119" s="21"/>
      <c r="G119" s="251"/>
      <c r="H119" s="40"/>
      <c r="I119" s="72"/>
    </row>
    <row r="120" spans="2:9" ht="35.15" thickBot="1" x14ac:dyDescent="0.45">
      <c r="B120" s="306"/>
      <c r="C120" s="94" t="s">
        <v>157</v>
      </c>
      <c r="D120" s="212" t="s">
        <v>307</v>
      </c>
      <c r="E120" s="81"/>
      <c r="F120" s="81"/>
      <c r="G120" s="251"/>
      <c r="H120" s="83"/>
      <c r="I120" s="72"/>
    </row>
    <row r="121" spans="2:9" x14ac:dyDescent="0.4">
      <c r="B121" s="312" t="s">
        <v>1224</v>
      </c>
      <c r="C121" s="199" t="s">
        <v>1225</v>
      </c>
      <c r="D121" s="215" t="s">
        <v>1205</v>
      </c>
      <c r="E121" s="200" t="s">
        <v>508</v>
      </c>
      <c r="F121" s="200" t="s">
        <v>508</v>
      </c>
      <c r="G121" s="256" t="s">
        <v>508</v>
      </c>
      <c r="H121" s="201" t="s">
        <v>508</v>
      </c>
      <c r="I121" s="72"/>
    </row>
    <row r="122" spans="2:9" x14ac:dyDescent="0.4">
      <c r="B122" s="313"/>
      <c r="C122" s="202" t="s">
        <v>1226</v>
      </c>
      <c r="D122" s="216" t="s">
        <v>1206</v>
      </c>
      <c r="E122" s="179" t="s">
        <v>508</v>
      </c>
      <c r="F122" s="179" t="s">
        <v>508</v>
      </c>
      <c r="G122" s="257" t="s">
        <v>508</v>
      </c>
      <c r="H122" s="180" t="s">
        <v>508</v>
      </c>
      <c r="I122" s="72"/>
    </row>
    <row r="123" spans="2:9" x14ac:dyDescent="0.4">
      <c r="B123" s="313"/>
      <c r="C123" s="202" t="s">
        <v>1227</v>
      </c>
      <c r="D123" s="216" t="s">
        <v>1207</v>
      </c>
      <c r="E123" s="179" t="s">
        <v>508</v>
      </c>
      <c r="F123" s="179"/>
      <c r="G123" s="257"/>
      <c r="H123" s="180"/>
      <c r="I123" s="72"/>
    </row>
    <row r="124" spans="2:9" x14ac:dyDescent="0.4">
      <c r="B124" s="313"/>
      <c r="C124" s="202" t="s">
        <v>1228</v>
      </c>
      <c r="D124" s="216" t="s">
        <v>1208</v>
      </c>
      <c r="E124" s="179" t="s">
        <v>508</v>
      </c>
      <c r="F124" s="179" t="s">
        <v>508</v>
      </c>
      <c r="G124" s="257" t="s">
        <v>508</v>
      </c>
      <c r="H124" s="180" t="s">
        <v>508</v>
      </c>
      <c r="I124" s="72"/>
    </row>
    <row r="125" spans="2:9" x14ac:dyDescent="0.4">
      <c r="B125" s="313"/>
      <c r="C125" s="202" t="s">
        <v>1229</v>
      </c>
      <c r="D125" s="216" t="s">
        <v>1209</v>
      </c>
      <c r="E125" s="179" t="s">
        <v>508</v>
      </c>
      <c r="F125" s="179"/>
      <c r="G125" s="257"/>
      <c r="H125" s="180"/>
      <c r="I125" s="72"/>
    </row>
    <row r="126" spans="2:9" x14ac:dyDescent="0.4">
      <c r="B126" s="313"/>
      <c r="C126" s="202" t="s">
        <v>1230</v>
      </c>
      <c r="D126" s="216" t="s">
        <v>1210</v>
      </c>
      <c r="E126" s="179" t="s">
        <v>508</v>
      </c>
      <c r="F126" s="179" t="s">
        <v>508</v>
      </c>
      <c r="G126" s="257" t="s">
        <v>508</v>
      </c>
      <c r="H126" s="180" t="s">
        <v>508</v>
      </c>
    </row>
    <row r="127" spans="2:9" x14ac:dyDescent="0.4">
      <c r="B127" s="313"/>
      <c r="C127" s="202" t="s">
        <v>1231</v>
      </c>
      <c r="D127" s="216" t="s">
        <v>1211</v>
      </c>
      <c r="E127" s="179" t="s">
        <v>508</v>
      </c>
      <c r="F127" s="179" t="s">
        <v>508</v>
      </c>
      <c r="G127" s="257" t="s">
        <v>508</v>
      </c>
      <c r="H127" s="180" t="s">
        <v>508</v>
      </c>
    </row>
    <row r="128" spans="2:9" x14ac:dyDescent="0.4">
      <c r="B128" s="313"/>
      <c r="C128" s="202" t="s">
        <v>1232</v>
      </c>
      <c r="D128" s="216" t="s">
        <v>1212</v>
      </c>
      <c r="E128" s="179" t="s">
        <v>508</v>
      </c>
      <c r="F128" s="179" t="s">
        <v>508</v>
      </c>
      <c r="G128" s="257" t="s">
        <v>508</v>
      </c>
      <c r="H128" s="180" t="s">
        <v>508</v>
      </c>
    </row>
    <row r="129" spans="2:8" x14ac:dyDescent="0.4">
      <c r="B129" s="313"/>
      <c r="C129" s="202" t="s">
        <v>1233</v>
      </c>
      <c r="D129" s="216" t="s">
        <v>1213</v>
      </c>
      <c r="E129" s="179" t="s">
        <v>508</v>
      </c>
      <c r="F129" s="179" t="s">
        <v>508</v>
      </c>
      <c r="G129" s="257" t="s">
        <v>508</v>
      </c>
      <c r="H129" s="180" t="s">
        <v>508</v>
      </c>
    </row>
    <row r="130" spans="2:8" x14ac:dyDescent="0.4">
      <c r="B130" s="313"/>
      <c r="C130" s="202" t="s">
        <v>1234</v>
      </c>
      <c r="D130" s="216" t="s">
        <v>1214</v>
      </c>
      <c r="E130" s="179" t="s">
        <v>508</v>
      </c>
      <c r="F130" s="179" t="s">
        <v>508</v>
      </c>
      <c r="G130" s="257" t="s">
        <v>508</v>
      </c>
      <c r="H130" s="180" t="s">
        <v>508</v>
      </c>
    </row>
    <row r="131" spans="2:8" x14ac:dyDescent="0.4">
      <c r="B131" s="313"/>
      <c r="C131" s="202" t="s">
        <v>1235</v>
      </c>
      <c r="D131" s="216" t="s">
        <v>1215</v>
      </c>
      <c r="E131" s="179" t="s">
        <v>508</v>
      </c>
      <c r="F131" s="179"/>
      <c r="G131" s="257"/>
      <c r="H131" s="180"/>
    </row>
    <row r="132" spans="2:8" x14ac:dyDescent="0.4">
      <c r="B132" s="313"/>
      <c r="C132" s="202" t="s">
        <v>1236</v>
      </c>
      <c r="D132" s="216" t="s">
        <v>1216</v>
      </c>
      <c r="E132" s="179" t="s">
        <v>508</v>
      </c>
      <c r="F132" s="179" t="s">
        <v>508</v>
      </c>
      <c r="G132" s="257" t="s">
        <v>508</v>
      </c>
      <c r="H132" s="180" t="s">
        <v>508</v>
      </c>
    </row>
    <row r="133" spans="2:8" x14ac:dyDescent="0.4">
      <c r="B133" s="313"/>
      <c r="C133" s="202" t="s">
        <v>1237</v>
      </c>
      <c r="D133" s="216" t="s">
        <v>1217</v>
      </c>
      <c r="E133" s="179" t="s">
        <v>508</v>
      </c>
      <c r="F133" s="179"/>
      <c r="G133" s="257"/>
      <c r="H133" s="180"/>
    </row>
    <row r="134" spans="2:8" x14ac:dyDescent="0.4">
      <c r="B134" s="313"/>
      <c r="C134" s="202" t="s">
        <v>1238</v>
      </c>
      <c r="D134" s="216" t="s">
        <v>1218</v>
      </c>
      <c r="E134" s="179"/>
      <c r="F134" s="179"/>
      <c r="G134" s="257"/>
      <c r="H134" s="180"/>
    </row>
    <row r="135" spans="2:8" x14ac:dyDescent="0.4">
      <c r="B135" s="313"/>
      <c r="C135" s="202" t="s">
        <v>1239</v>
      </c>
      <c r="D135" s="216" t="s">
        <v>1219</v>
      </c>
      <c r="E135" s="179" t="s">
        <v>508</v>
      </c>
      <c r="F135" s="179"/>
      <c r="G135" s="257"/>
      <c r="H135" s="180"/>
    </row>
    <row r="136" spans="2:8" x14ac:dyDescent="0.4">
      <c r="B136" s="313"/>
      <c r="C136" s="202" t="s">
        <v>1240</v>
      </c>
      <c r="D136" s="216" t="s">
        <v>1220</v>
      </c>
      <c r="E136" s="179" t="s">
        <v>508</v>
      </c>
      <c r="F136" s="179" t="s">
        <v>508</v>
      </c>
      <c r="G136" s="257" t="s">
        <v>508</v>
      </c>
      <c r="H136" s="180" t="s">
        <v>508</v>
      </c>
    </row>
    <row r="137" spans="2:8" x14ac:dyDescent="0.4">
      <c r="B137" s="313"/>
      <c r="C137" s="202" t="s">
        <v>1241</v>
      </c>
      <c r="D137" s="216" t="s">
        <v>1221</v>
      </c>
      <c r="E137" s="179" t="s">
        <v>508</v>
      </c>
      <c r="F137" s="179"/>
      <c r="G137" s="257"/>
      <c r="H137" s="180"/>
    </row>
    <row r="138" spans="2:8" x14ac:dyDescent="0.4">
      <c r="B138" s="313"/>
      <c r="C138" s="202" t="s">
        <v>1242</v>
      </c>
      <c r="D138" s="216" t="s">
        <v>1222</v>
      </c>
      <c r="E138" s="179" t="s">
        <v>508</v>
      </c>
      <c r="F138" s="179" t="s">
        <v>508</v>
      </c>
      <c r="G138" s="257" t="s">
        <v>508</v>
      </c>
      <c r="H138" s="180" t="s">
        <v>508</v>
      </c>
    </row>
    <row r="139" spans="2:8" ht="15" thickBot="1" x14ac:dyDescent="0.45">
      <c r="B139" s="314"/>
      <c r="C139" s="203" t="s">
        <v>1243</v>
      </c>
      <c r="D139" s="217" t="s">
        <v>1223</v>
      </c>
      <c r="E139" s="204" t="s">
        <v>508</v>
      </c>
      <c r="F139" s="204" t="s">
        <v>508</v>
      </c>
      <c r="G139" s="258" t="s">
        <v>508</v>
      </c>
      <c r="H139" s="205" t="s">
        <v>508</v>
      </c>
    </row>
  </sheetData>
  <sheetProtection algorithmName="SHA-512" hashValue="bbwlyX9Z1scQ1U8/VYiqVVwPhn/2fl73TfwAslGY/yf1OGtUg7vzKSIvzvhekBJGublLeUhScR85l94gazXVSA==" saltValue="Zi8XPF3MNefpqLT3QEpmeQ==" spinCount="100000" sheet="1" objects="1" scenarios="1" autoFilter="0"/>
  <autoFilter ref="B5:H5" xr:uid="{F12496F7-11E9-494D-A966-8C2ED03CCAEE}"/>
  <mergeCells count="19">
    <mergeCell ref="B52:B61"/>
    <mergeCell ref="B62:B66"/>
    <mergeCell ref="B67:B73"/>
    <mergeCell ref="B74:B81"/>
    <mergeCell ref="B121:B139"/>
    <mergeCell ref="B111:B120"/>
    <mergeCell ref="D1:H1"/>
    <mergeCell ref="B1:C1"/>
    <mergeCell ref="B90:B92"/>
    <mergeCell ref="B93:B99"/>
    <mergeCell ref="B100:B110"/>
    <mergeCell ref="B82:B89"/>
    <mergeCell ref="B6:B11"/>
    <mergeCell ref="B12:B20"/>
    <mergeCell ref="B21:B29"/>
    <mergeCell ref="B30:B36"/>
    <mergeCell ref="B37:B42"/>
    <mergeCell ref="B43:B48"/>
    <mergeCell ref="B49:B51"/>
  </mergeCells>
  <conditionalFormatting sqref="G6:G88 G93:G117">
    <cfRule type="colorScale" priority="5">
      <colorScale>
        <cfvo type="num" val="-1"/>
        <cfvo type="num" val="1"/>
        <color theme="5"/>
        <color theme="9"/>
      </colorScale>
    </cfRule>
  </conditionalFormatting>
  <conditionalFormatting sqref="C3">
    <cfRule type="cellIs" dxfId="2" priority="1" operator="equal">
      <formula>"–"</formula>
    </cfRule>
    <cfRule type="cellIs" dxfId="1" priority="2" operator="equal">
      <formula>"+"</formula>
    </cfRule>
    <cfRule type="cellIs" dxfId="0" priority="3" operator="equal">
      <formula>"+ / –"</formula>
    </cfRule>
  </conditionalFormatting>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54"/>
  <sheetViews>
    <sheetView showGridLines="0" zoomScaleNormal="100" workbookViewId="0">
      <selection activeCell="E11" sqref="E11"/>
    </sheetView>
  </sheetViews>
  <sheetFormatPr defaultColWidth="9.15234375" defaultRowHeight="14.6" x14ac:dyDescent="0.4"/>
  <cols>
    <col min="1" max="1" width="5.15234375" customWidth="1"/>
    <col min="2" max="2" width="16.3046875" style="5" customWidth="1"/>
    <col min="3" max="3" width="26.53515625" style="5" customWidth="1"/>
    <col min="4" max="4" width="37.3828125" style="5" customWidth="1"/>
    <col min="5" max="5" width="80.53515625" style="5" customWidth="1"/>
    <col min="6" max="6" width="22.69140625" customWidth="1"/>
  </cols>
  <sheetData>
    <row r="1" spans="2:6" ht="60" customHeight="1" thickBot="1" x14ac:dyDescent="0.45">
      <c r="B1" s="18" t="s">
        <v>435</v>
      </c>
      <c r="C1" s="18"/>
      <c r="D1" s="18"/>
      <c r="E1" s="18"/>
      <c r="F1" s="72"/>
    </row>
    <row r="2" spans="2:6" ht="15" thickTop="1" x14ac:dyDescent="0.4">
      <c r="D2" s="9"/>
    </row>
    <row r="3" spans="2:6" x14ac:dyDescent="0.4">
      <c r="B3" s="12" t="s">
        <v>200</v>
      </c>
      <c r="C3" s="12" t="s">
        <v>152</v>
      </c>
      <c r="D3" s="12" t="s">
        <v>375</v>
      </c>
      <c r="E3" s="12" t="s">
        <v>149</v>
      </c>
    </row>
    <row r="4" spans="2:6" ht="19" customHeight="1" x14ac:dyDescent="0.4">
      <c r="B4" s="337" t="s">
        <v>1123</v>
      </c>
      <c r="C4" s="206" t="s">
        <v>1</v>
      </c>
      <c r="D4" s="207" t="s">
        <v>1144</v>
      </c>
      <c r="E4" s="207" t="s">
        <v>1244</v>
      </c>
    </row>
    <row r="5" spans="2:6" s="72" customFormat="1" x14ac:dyDescent="0.4">
      <c r="B5" s="338"/>
      <c r="C5" s="3"/>
      <c r="D5" s="208" t="s">
        <v>1145</v>
      </c>
      <c r="E5" s="208" t="s">
        <v>1245</v>
      </c>
    </row>
    <row r="6" spans="2:6" s="72" customFormat="1" x14ac:dyDescent="0.4">
      <c r="B6" s="338"/>
      <c r="C6" s="3"/>
      <c r="D6" s="208" t="s">
        <v>1146</v>
      </c>
      <c r="E6" s="208" t="s">
        <v>1246</v>
      </c>
    </row>
    <row r="7" spans="2:6" s="72" customFormat="1" x14ac:dyDescent="0.4">
      <c r="B7" s="338"/>
      <c r="C7" s="3"/>
      <c r="D7" s="208" t="s">
        <v>1142</v>
      </c>
      <c r="E7" s="208" t="s">
        <v>1247</v>
      </c>
    </row>
    <row r="8" spans="2:6" s="72" customFormat="1" x14ac:dyDescent="0.4">
      <c r="B8" s="338"/>
      <c r="C8" s="3"/>
      <c r="D8" s="208" t="s">
        <v>1143</v>
      </c>
      <c r="E8" s="208" t="s">
        <v>1248</v>
      </c>
    </row>
    <row r="9" spans="2:6" s="72" customFormat="1" x14ac:dyDescent="0.4">
      <c r="B9" s="338"/>
      <c r="C9" s="3"/>
      <c r="D9" s="208" t="s">
        <v>1140</v>
      </c>
      <c r="E9" s="208" t="s">
        <v>1249</v>
      </c>
    </row>
    <row r="10" spans="2:6" s="72" customFormat="1" x14ac:dyDescent="0.4">
      <c r="B10" s="338"/>
      <c r="C10" s="3"/>
      <c r="D10" s="208" t="s">
        <v>1141</v>
      </c>
      <c r="E10" s="208" t="s">
        <v>1250</v>
      </c>
    </row>
    <row r="11" spans="2:6" s="72" customFormat="1" x14ac:dyDescent="0.4">
      <c r="B11" s="338"/>
      <c r="C11" s="3"/>
      <c r="D11" s="208" t="s">
        <v>1136</v>
      </c>
      <c r="E11" s="208" t="s">
        <v>1251</v>
      </c>
    </row>
    <row r="12" spans="2:6" s="72" customFormat="1" ht="25.75" x14ac:dyDescent="0.4">
      <c r="B12" s="338"/>
      <c r="C12" s="3"/>
      <c r="D12" s="208" t="s">
        <v>1135</v>
      </c>
      <c r="E12" s="208" t="s">
        <v>1252</v>
      </c>
    </row>
    <row r="13" spans="2:6" s="72" customFormat="1" ht="25.75" x14ac:dyDescent="0.4">
      <c r="B13" s="338"/>
      <c r="C13" s="3"/>
      <c r="D13" s="208" t="s">
        <v>1137</v>
      </c>
      <c r="E13" s="208" t="s">
        <v>1311</v>
      </c>
    </row>
    <row r="14" spans="2:6" s="72" customFormat="1" ht="25.75" x14ac:dyDescent="0.4">
      <c r="B14" s="338"/>
      <c r="C14" s="3"/>
      <c r="D14" s="210" t="s">
        <v>1134</v>
      </c>
      <c r="E14" s="210" t="s">
        <v>1253</v>
      </c>
    </row>
    <row r="15" spans="2:6" s="72" customFormat="1" x14ac:dyDescent="0.4">
      <c r="B15" s="338"/>
      <c r="C15" s="3"/>
      <c r="D15" s="208" t="s">
        <v>1147</v>
      </c>
      <c r="E15" s="209" t="s">
        <v>1254</v>
      </c>
    </row>
    <row r="16" spans="2:6" s="72" customFormat="1" x14ac:dyDescent="0.4">
      <c r="B16" s="338"/>
      <c r="C16" s="3"/>
      <c r="D16" s="208" t="s">
        <v>1138</v>
      </c>
      <c r="E16" s="209" t="s">
        <v>1255</v>
      </c>
    </row>
    <row r="17" spans="2:7" s="72" customFormat="1" x14ac:dyDescent="0.4">
      <c r="B17" s="338"/>
      <c r="C17" s="55"/>
      <c r="D17" s="210" t="s">
        <v>1139</v>
      </c>
      <c r="E17" s="210" t="s">
        <v>1256</v>
      </c>
    </row>
    <row r="18" spans="2:7" s="72" customFormat="1" ht="25.75" x14ac:dyDescent="0.4">
      <c r="B18" s="338"/>
      <c r="C18" s="10" t="s">
        <v>0</v>
      </c>
      <c r="D18" s="208" t="s">
        <v>817</v>
      </c>
      <c r="E18" s="209" t="s">
        <v>1257</v>
      </c>
    </row>
    <row r="19" spans="2:7" s="72" customFormat="1" x14ac:dyDescent="0.4">
      <c r="B19" s="338"/>
      <c r="C19" s="3"/>
      <c r="D19" s="208" t="s">
        <v>1258</v>
      </c>
      <c r="E19" s="209" t="s">
        <v>1259</v>
      </c>
    </row>
    <row r="20" spans="2:7" s="72" customFormat="1" ht="25.75" x14ac:dyDescent="0.4">
      <c r="B20" s="338"/>
      <c r="C20" s="3"/>
      <c r="D20" s="208" t="s">
        <v>821</v>
      </c>
      <c r="E20" s="208" t="s">
        <v>1260</v>
      </c>
    </row>
    <row r="21" spans="2:7" ht="9" customHeight="1" x14ac:dyDescent="0.4">
      <c r="B21" s="15"/>
      <c r="C21" s="15"/>
      <c r="D21" s="57"/>
      <c r="E21" s="15"/>
    </row>
    <row r="22" spans="2:7" x14ac:dyDescent="0.4">
      <c r="B22" s="3" t="s">
        <v>2</v>
      </c>
      <c r="C22" s="3" t="s">
        <v>3</v>
      </c>
      <c r="D22" s="10" t="s">
        <v>5</v>
      </c>
      <c r="E22" s="3" t="s">
        <v>376</v>
      </c>
    </row>
    <row r="23" spans="2:7" x14ac:dyDescent="0.4">
      <c r="B23" s="3"/>
      <c r="C23" s="13"/>
      <c r="D23" s="55" t="s">
        <v>4</v>
      </c>
      <c r="E23" s="13" t="s">
        <v>377</v>
      </c>
    </row>
    <row r="24" spans="2:7" x14ac:dyDescent="0.4">
      <c r="B24" s="3"/>
      <c r="C24" s="16" t="s">
        <v>1</v>
      </c>
      <c r="D24" s="58" t="s">
        <v>7</v>
      </c>
      <c r="E24" s="16" t="s">
        <v>378</v>
      </c>
    </row>
    <row r="25" spans="2:7" x14ac:dyDescent="0.4">
      <c r="B25" s="14"/>
      <c r="C25" s="14" t="s">
        <v>0</v>
      </c>
      <c r="D25" s="59" t="s">
        <v>8</v>
      </c>
      <c r="E25" s="14" t="s">
        <v>379</v>
      </c>
      <c r="G25" s="17"/>
    </row>
    <row r="26" spans="2:7" ht="9" customHeight="1" x14ac:dyDescent="0.4">
      <c r="B26" s="15"/>
      <c r="C26" s="15"/>
      <c r="D26" s="57"/>
      <c r="E26" s="15"/>
    </row>
    <row r="27" spans="2:7" x14ac:dyDescent="0.4">
      <c r="B27" s="14" t="s">
        <v>9</v>
      </c>
      <c r="C27" s="13" t="s">
        <v>3</v>
      </c>
      <c r="D27" s="55" t="s">
        <v>10</v>
      </c>
      <c r="E27" s="13" t="s">
        <v>380</v>
      </c>
    </row>
    <row r="28" spans="2:7" x14ac:dyDescent="0.4">
      <c r="B28" s="14"/>
      <c r="C28" s="16" t="s">
        <v>1</v>
      </c>
      <c r="D28" s="58" t="s">
        <v>11</v>
      </c>
      <c r="E28" s="16" t="s">
        <v>381</v>
      </c>
    </row>
    <row r="29" spans="2:7" x14ac:dyDescent="0.4">
      <c r="B29" s="14"/>
      <c r="C29" s="14" t="s">
        <v>0</v>
      </c>
      <c r="D29" s="59" t="s">
        <v>8</v>
      </c>
      <c r="E29" s="14" t="s">
        <v>382</v>
      </c>
    </row>
    <row r="30" spans="2:7" x14ac:dyDescent="0.4">
      <c r="B30" s="14"/>
      <c r="C30" s="14"/>
      <c r="D30" s="59" t="s">
        <v>343</v>
      </c>
      <c r="E30" s="14" t="s">
        <v>383</v>
      </c>
    </row>
    <row r="31" spans="2:7" ht="9" customHeight="1" x14ac:dyDescent="0.4">
      <c r="B31" s="15"/>
      <c r="C31" s="15"/>
      <c r="D31" s="57"/>
      <c r="E31" s="15"/>
    </row>
    <row r="32" spans="2:7" x14ac:dyDescent="0.4">
      <c r="B32" s="17" t="s">
        <v>12</v>
      </c>
      <c r="C32" s="13" t="s">
        <v>3</v>
      </c>
      <c r="D32" s="55" t="s">
        <v>13</v>
      </c>
      <c r="E32" s="13" t="s">
        <v>384</v>
      </c>
    </row>
    <row r="33" spans="2:5" x14ac:dyDescent="0.4">
      <c r="B33" s="14"/>
      <c r="C33" s="16" t="s">
        <v>1</v>
      </c>
      <c r="D33" s="58" t="s">
        <v>497</v>
      </c>
      <c r="E33" s="16" t="s">
        <v>385</v>
      </c>
    </row>
    <row r="34" spans="2:5" x14ac:dyDescent="0.4">
      <c r="B34" s="14"/>
      <c r="C34" s="14" t="s">
        <v>0</v>
      </c>
      <c r="D34" s="59" t="s">
        <v>8</v>
      </c>
      <c r="E34" s="14" t="s">
        <v>386</v>
      </c>
    </row>
    <row r="35" spans="2:5" ht="9" customHeight="1" x14ac:dyDescent="0.4">
      <c r="B35" s="15"/>
      <c r="C35" s="15"/>
      <c r="D35" s="57"/>
      <c r="E35" s="15"/>
    </row>
    <row r="36" spans="2:5" x14ac:dyDescent="0.4">
      <c r="B36" s="14" t="s">
        <v>148</v>
      </c>
      <c r="C36" s="13" t="s">
        <v>3</v>
      </c>
      <c r="D36" s="55" t="s">
        <v>3</v>
      </c>
      <c r="E36" s="13" t="s">
        <v>387</v>
      </c>
    </row>
    <row r="37" spans="2:5" x14ac:dyDescent="0.4">
      <c r="B37" s="14"/>
      <c r="C37" s="14" t="s">
        <v>1</v>
      </c>
      <c r="D37" s="59" t="s">
        <v>11</v>
      </c>
      <c r="E37" s="17" t="s">
        <v>419</v>
      </c>
    </row>
    <row r="38" spans="2:5" x14ac:dyDescent="0.4">
      <c r="B38" s="14"/>
      <c r="C38" s="13"/>
      <c r="D38" s="55" t="s">
        <v>14</v>
      </c>
      <c r="E38" s="13" t="s">
        <v>420</v>
      </c>
    </row>
    <row r="39" spans="2:5" x14ac:dyDescent="0.4">
      <c r="B39" s="14"/>
      <c r="C39" s="14" t="s">
        <v>0</v>
      </c>
      <c r="D39" s="59" t="s">
        <v>8</v>
      </c>
      <c r="E39" s="14" t="s">
        <v>388</v>
      </c>
    </row>
    <row r="40" spans="2:5" ht="9" customHeight="1" x14ac:dyDescent="0.4">
      <c r="B40" s="15"/>
      <c r="C40" s="15"/>
      <c r="D40" s="57"/>
      <c r="E40" s="15"/>
    </row>
    <row r="41" spans="2:5" x14ac:dyDescent="0.4">
      <c r="B41" s="14" t="s">
        <v>15</v>
      </c>
      <c r="C41" s="13" t="s">
        <v>3</v>
      </c>
      <c r="D41" s="55" t="s">
        <v>16</v>
      </c>
      <c r="E41" s="13" t="s">
        <v>389</v>
      </c>
    </row>
    <row r="42" spans="2:5" x14ac:dyDescent="0.4">
      <c r="B42" s="14"/>
      <c r="C42" s="60" t="s">
        <v>1</v>
      </c>
      <c r="D42" s="59" t="s">
        <v>308</v>
      </c>
      <c r="E42" s="14" t="s">
        <v>390</v>
      </c>
    </row>
    <row r="43" spans="2:5" ht="9" customHeight="1" x14ac:dyDescent="0.4">
      <c r="B43" s="15"/>
      <c r="C43" s="15"/>
      <c r="D43" s="57"/>
      <c r="E43" s="15"/>
    </row>
    <row r="44" spans="2:5" ht="25.75" x14ac:dyDescent="0.4">
      <c r="B44" s="17" t="s">
        <v>17</v>
      </c>
      <c r="C44" s="14" t="s">
        <v>3</v>
      </c>
      <c r="D44" s="56" t="s">
        <v>18</v>
      </c>
      <c r="E44" s="14" t="s">
        <v>391</v>
      </c>
    </row>
    <row r="45" spans="2:5" x14ac:dyDescent="0.4">
      <c r="B45" s="14"/>
      <c r="C45" s="14"/>
      <c r="D45" s="56" t="s">
        <v>19</v>
      </c>
      <c r="E45" s="14" t="s">
        <v>392</v>
      </c>
    </row>
    <row r="46" spans="2:5" ht="9" customHeight="1" x14ac:dyDescent="0.4">
      <c r="B46" s="15"/>
      <c r="C46" s="15"/>
      <c r="D46" s="15"/>
      <c r="E46" s="15"/>
    </row>
    <row r="47" spans="2:5" ht="25.75" x14ac:dyDescent="0.4">
      <c r="B47" s="14" t="s">
        <v>142</v>
      </c>
      <c r="C47" s="13" t="s">
        <v>143</v>
      </c>
      <c r="D47" s="13" t="s">
        <v>353</v>
      </c>
      <c r="E47" s="55" t="s">
        <v>396</v>
      </c>
    </row>
    <row r="48" spans="2:5" x14ac:dyDescent="0.4">
      <c r="C48" s="3" t="s">
        <v>147</v>
      </c>
      <c r="D48" s="3" t="s">
        <v>355</v>
      </c>
      <c r="E48" s="10" t="s">
        <v>397</v>
      </c>
    </row>
    <row r="49" spans="2:5" x14ac:dyDescent="0.4">
      <c r="C49" s="13"/>
      <c r="D49" s="13" t="s">
        <v>352</v>
      </c>
      <c r="E49" s="55" t="s">
        <v>393</v>
      </c>
    </row>
    <row r="50" spans="2:5" ht="25.75" x14ac:dyDescent="0.4">
      <c r="C50" s="13" t="s">
        <v>144</v>
      </c>
      <c r="D50" s="13" t="s">
        <v>370</v>
      </c>
      <c r="E50" s="55" t="s">
        <v>506</v>
      </c>
    </row>
    <row r="51" spans="2:5" x14ac:dyDescent="0.4">
      <c r="C51" s="13" t="s">
        <v>145</v>
      </c>
      <c r="D51" s="13" t="s">
        <v>369</v>
      </c>
      <c r="E51" s="55" t="s">
        <v>394</v>
      </c>
    </row>
    <row r="52" spans="2:5" x14ac:dyDescent="0.4">
      <c r="C52" s="3" t="s">
        <v>146</v>
      </c>
      <c r="D52" s="3" t="s">
        <v>358</v>
      </c>
      <c r="E52" s="10" t="s">
        <v>395</v>
      </c>
    </row>
    <row r="53" spans="2:5" ht="9" customHeight="1" x14ac:dyDescent="0.4">
      <c r="B53" s="15"/>
      <c r="C53" s="15"/>
      <c r="D53" s="57"/>
      <c r="E53" s="15"/>
    </row>
    <row r="54" spans="2:5" x14ac:dyDescent="0.4">
      <c r="C54" s="3"/>
      <c r="D54" s="3"/>
      <c r="E54" s="3"/>
    </row>
  </sheetData>
  <sheetProtection algorithmName="SHA-512" hashValue="O2GhMskahJ2iVmVjWKNfOl5Ufs2ZWpR6XrkHaEAJpkXXbFq+6ODADkKyUpD0CSuvoz3TWWL056e10kHRcxQCFg==" saltValue="u7aWoZbc9anXr41kQzSf/g==" spinCount="100000" sheet="1" objects="1" scenarios="1"/>
  <mergeCells count="1">
    <mergeCell ref="B4:B20"/>
  </mergeCells>
  <pageMargins left="0.23622047244094491" right="0.23622047244094491" top="0.74803149606299213" bottom="0.74803149606299213" header="0.31496062992125984" footer="0.31496062992125984"/>
  <pageSetup paperSize="9" scale="85"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89D03-4C70-4E02-B741-A40F185D53A0}">
  <dimension ref="A1:L126"/>
  <sheetViews>
    <sheetView showGridLines="0" zoomScale="80" zoomScaleNormal="80" workbookViewId="0">
      <selection activeCell="J17" sqref="J17"/>
    </sheetView>
  </sheetViews>
  <sheetFormatPr defaultColWidth="9.15234375" defaultRowHeight="14.6" x14ac:dyDescent="0.4"/>
  <cols>
    <col min="1" max="1" width="3.3046875" style="72" customWidth="1"/>
    <col min="2" max="2" width="17.69140625" style="32" customWidth="1"/>
    <col min="3" max="3" width="6.69140625" style="32" customWidth="1"/>
    <col min="4" max="4" width="106.53515625" style="73" customWidth="1"/>
    <col min="5" max="5" width="22.69140625" style="72" customWidth="1"/>
    <col min="6" max="16384" width="9.15234375" style="72"/>
  </cols>
  <sheetData>
    <row r="1" spans="1:12" ht="60" customHeight="1" thickBot="1" x14ac:dyDescent="0.45">
      <c r="B1" s="18" t="s">
        <v>693</v>
      </c>
      <c r="C1" s="26"/>
      <c r="D1" s="18"/>
      <c r="E1" s="18"/>
    </row>
    <row r="2" spans="1:12" ht="9.4499999999999993" customHeight="1" thickTop="1" x14ac:dyDescent="0.4">
      <c r="C2" s="27"/>
    </row>
    <row r="3" spans="1:12" ht="36" customHeight="1" x14ac:dyDescent="0.4">
      <c r="B3" s="339" t="s">
        <v>698</v>
      </c>
      <c r="C3" s="339"/>
      <c r="D3" s="339"/>
      <c r="E3" s="339"/>
      <c r="I3" s="78"/>
      <c r="J3" s="78"/>
      <c r="K3" s="118"/>
      <c r="L3" s="73"/>
    </row>
    <row r="4" spans="1:12" ht="36" customHeight="1" x14ac:dyDescent="0.4">
      <c r="A4" s="73"/>
      <c r="B4" s="339" t="s">
        <v>699</v>
      </c>
      <c r="C4" s="339"/>
      <c r="D4" s="339"/>
      <c r="E4" s="339"/>
      <c r="F4" s="4"/>
      <c r="G4" s="28"/>
      <c r="H4" s="3"/>
      <c r="I4" s="10"/>
      <c r="J4" s="10"/>
      <c r="K4" s="3"/>
      <c r="L4" s="73"/>
    </row>
    <row r="5" spans="1:12" ht="36" customHeight="1" x14ac:dyDescent="0.4">
      <c r="B5" s="339" t="s">
        <v>700</v>
      </c>
      <c r="C5" s="339"/>
      <c r="D5" s="339"/>
      <c r="E5" s="339"/>
      <c r="I5" s="78"/>
      <c r="J5" s="78"/>
      <c r="K5" s="118"/>
      <c r="L5" s="73"/>
    </row>
    <row r="6" spans="1:12" ht="36" customHeight="1" x14ac:dyDescent="0.4">
      <c r="B6" s="339" t="s">
        <v>701</v>
      </c>
      <c r="C6" s="339"/>
      <c r="D6" s="339"/>
      <c r="E6" s="339"/>
      <c r="I6" s="78"/>
      <c r="J6" s="78"/>
      <c r="K6" s="118"/>
      <c r="L6" s="73"/>
    </row>
    <row r="7" spans="1:12" ht="36" customHeight="1" x14ac:dyDescent="0.4">
      <c r="A7" s="73"/>
      <c r="B7" s="339" t="s">
        <v>702</v>
      </c>
      <c r="C7" s="339"/>
      <c r="D7" s="339"/>
      <c r="E7" s="339"/>
      <c r="F7" s="4"/>
      <c r="G7" s="28"/>
      <c r="H7" s="3"/>
      <c r="I7" s="10"/>
      <c r="J7" s="10"/>
      <c r="K7" s="3"/>
      <c r="L7" s="73"/>
    </row>
    <row r="8" spans="1:12" ht="36" customHeight="1" x14ac:dyDescent="0.4">
      <c r="A8" s="73"/>
      <c r="B8" s="339" t="s">
        <v>703</v>
      </c>
      <c r="C8" s="339"/>
      <c r="D8" s="339"/>
      <c r="E8" s="339"/>
      <c r="F8" s="4"/>
      <c r="G8" s="28"/>
      <c r="H8" s="3"/>
      <c r="I8" s="10"/>
      <c r="J8" s="10"/>
      <c r="K8" s="3"/>
      <c r="L8" s="73"/>
    </row>
    <row r="9" spans="1:12" ht="36" customHeight="1" x14ac:dyDescent="0.4">
      <c r="B9" s="339" t="s">
        <v>704</v>
      </c>
      <c r="C9" s="339"/>
      <c r="D9" s="339"/>
      <c r="E9" s="339"/>
      <c r="I9" s="78"/>
      <c r="J9" s="78"/>
      <c r="K9" s="118"/>
      <c r="L9" s="73"/>
    </row>
    <row r="10" spans="1:12" ht="36" customHeight="1" x14ac:dyDescent="0.4">
      <c r="B10" s="339" t="s">
        <v>705</v>
      </c>
      <c r="C10" s="339"/>
      <c r="D10" s="339"/>
      <c r="E10" s="339"/>
      <c r="I10" s="78"/>
      <c r="J10" s="78"/>
      <c r="K10" s="118"/>
      <c r="L10" s="73"/>
    </row>
    <row r="11" spans="1:12" ht="36" customHeight="1" x14ac:dyDescent="0.4">
      <c r="B11" s="339" t="s">
        <v>694</v>
      </c>
      <c r="C11" s="339"/>
      <c r="D11" s="339"/>
      <c r="E11" s="339"/>
      <c r="I11" s="78"/>
      <c r="J11" s="78"/>
      <c r="K11" s="118"/>
      <c r="L11" s="73"/>
    </row>
    <row r="12" spans="1:12" ht="36" customHeight="1" x14ac:dyDescent="0.4">
      <c r="B12" s="339" t="s">
        <v>706</v>
      </c>
      <c r="C12" s="339"/>
      <c r="D12" s="339"/>
      <c r="E12" s="339"/>
      <c r="I12" s="78"/>
      <c r="J12" s="78"/>
      <c r="K12" s="118"/>
      <c r="L12" s="73"/>
    </row>
    <row r="13" spans="1:12" ht="36" customHeight="1" x14ac:dyDescent="0.4">
      <c r="B13" s="339" t="s">
        <v>707</v>
      </c>
      <c r="C13" s="339"/>
      <c r="D13" s="339"/>
      <c r="E13" s="339"/>
      <c r="I13" s="78"/>
      <c r="J13" s="78"/>
      <c r="K13" s="118"/>
      <c r="L13" s="73"/>
    </row>
    <row r="14" spans="1:12" ht="36" customHeight="1" x14ac:dyDescent="0.4">
      <c r="B14" s="339" t="s">
        <v>708</v>
      </c>
      <c r="C14" s="339"/>
      <c r="D14" s="339"/>
      <c r="E14" s="339"/>
      <c r="I14" s="78"/>
      <c r="J14" s="78"/>
      <c r="K14" s="118"/>
      <c r="L14" s="73"/>
    </row>
    <row r="15" spans="1:12" ht="36" customHeight="1" x14ac:dyDescent="0.4">
      <c r="A15" s="73"/>
      <c r="B15" s="339" t="s">
        <v>709</v>
      </c>
      <c r="C15" s="339"/>
      <c r="D15" s="339"/>
      <c r="E15" s="339"/>
      <c r="F15" s="4"/>
      <c r="G15" s="28"/>
      <c r="H15" s="3"/>
      <c r="I15" s="10"/>
      <c r="J15" s="10"/>
      <c r="K15" s="3"/>
      <c r="L15" s="73"/>
    </row>
    <row r="16" spans="1:12" ht="36" customHeight="1" x14ac:dyDescent="0.4">
      <c r="B16" s="339" t="s">
        <v>710</v>
      </c>
      <c r="C16" s="339"/>
      <c r="D16" s="339"/>
      <c r="E16" s="339"/>
      <c r="I16" s="78"/>
      <c r="J16" s="78"/>
      <c r="K16" s="118"/>
      <c r="L16" s="73"/>
    </row>
    <row r="17" spans="1:12" ht="36" customHeight="1" x14ac:dyDescent="0.4">
      <c r="B17" s="339" t="s">
        <v>711</v>
      </c>
      <c r="C17" s="339"/>
      <c r="D17" s="339"/>
      <c r="E17" s="339"/>
      <c r="I17" s="78"/>
      <c r="J17" s="78"/>
      <c r="K17" s="118"/>
      <c r="L17" s="73"/>
    </row>
    <row r="18" spans="1:12" ht="36" customHeight="1" x14ac:dyDescent="0.4">
      <c r="B18" s="339" t="s">
        <v>712</v>
      </c>
      <c r="C18" s="339"/>
      <c r="D18" s="339"/>
      <c r="E18" s="339"/>
      <c r="I18" s="78"/>
      <c r="J18" s="78"/>
      <c r="K18" s="118"/>
      <c r="L18" s="73"/>
    </row>
    <row r="19" spans="1:12" ht="36" customHeight="1" x14ac:dyDescent="0.4">
      <c r="B19" s="339" t="s">
        <v>713</v>
      </c>
      <c r="C19" s="339"/>
      <c r="D19" s="339"/>
      <c r="E19" s="339"/>
      <c r="I19" s="78"/>
      <c r="J19" s="78"/>
      <c r="K19" s="118"/>
      <c r="L19" s="73"/>
    </row>
    <row r="20" spans="1:12" ht="36" customHeight="1" x14ac:dyDescent="0.4">
      <c r="A20" s="73"/>
      <c r="B20" s="339" t="s">
        <v>714</v>
      </c>
      <c r="C20" s="339"/>
      <c r="D20" s="339"/>
      <c r="E20" s="339"/>
      <c r="F20" s="4"/>
      <c r="G20" s="28"/>
      <c r="H20" s="3"/>
      <c r="I20" s="10"/>
      <c r="J20" s="10"/>
      <c r="K20" s="3"/>
      <c r="L20" s="73"/>
    </row>
    <row r="21" spans="1:12" ht="36" customHeight="1" x14ac:dyDescent="0.4">
      <c r="B21" s="339" t="s">
        <v>715</v>
      </c>
      <c r="C21" s="339"/>
      <c r="D21" s="339"/>
      <c r="E21" s="339"/>
      <c r="I21" s="78"/>
      <c r="J21" s="78"/>
      <c r="K21" s="118"/>
      <c r="L21" s="73"/>
    </row>
    <row r="22" spans="1:12" ht="36" customHeight="1" x14ac:dyDescent="0.4">
      <c r="B22" s="339" t="s">
        <v>716</v>
      </c>
      <c r="C22" s="339"/>
      <c r="D22" s="339"/>
      <c r="E22" s="339"/>
      <c r="I22" s="78"/>
      <c r="J22" s="78"/>
      <c r="K22" s="118"/>
      <c r="L22" s="73"/>
    </row>
    <row r="23" spans="1:12" ht="36" customHeight="1" x14ac:dyDescent="0.4">
      <c r="B23" s="339" t="s">
        <v>717</v>
      </c>
      <c r="C23" s="339"/>
      <c r="D23" s="339"/>
      <c r="E23" s="339"/>
      <c r="I23" s="78"/>
      <c r="J23" s="78"/>
      <c r="K23" s="118"/>
      <c r="L23" s="73"/>
    </row>
    <row r="24" spans="1:12" ht="36" customHeight="1" x14ac:dyDescent="0.4">
      <c r="B24" s="339" t="s">
        <v>718</v>
      </c>
      <c r="C24" s="339"/>
      <c r="D24" s="339"/>
      <c r="E24" s="339"/>
      <c r="I24" s="78"/>
      <c r="J24" s="78"/>
      <c r="K24" s="118"/>
      <c r="L24" s="73"/>
    </row>
    <row r="25" spans="1:12" ht="36" customHeight="1" x14ac:dyDescent="0.4">
      <c r="B25" s="339" t="s">
        <v>719</v>
      </c>
      <c r="C25" s="339"/>
      <c r="D25" s="339"/>
      <c r="E25" s="339"/>
      <c r="I25" s="78"/>
      <c r="J25" s="78"/>
      <c r="K25" s="118"/>
      <c r="L25" s="73"/>
    </row>
    <row r="26" spans="1:12" ht="36" customHeight="1" x14ac:dyDescent="0.4">
      <c r="B26" s="339" t="s">
        <v>720</v>
      </c>
      <c r="C26" s="339"/>
      <c r="D26" s="339"/>
      <c r="E26" s="339"/>
      <c r="I26" s="78"/>
      <c r="J26" s="78"/>
      <c r="K26" s="118"/>
      <c r="L26" s="73"/>
    </row>
    <row r="27" spans="1:12" ht="36" customHeight="1" x14ac:dyDescent="0.4">
      <c r="B27" s="339" t="s">
        <v>721</v>
      </c>
      <c r="C27" s="339"/>
      <c r="D27" s="339"/>
      <c r="E27" s="339"/>
      <c r="I27" s="78"/>
      <c r="J27" s="78"/>
      <c r="K27" s="118"/>
      <c r="L27" s="73"/>
    </row>
    <row r="28" spans="1:12" ht="36" customHeight="1" x14ac:dyDescent="0.4">
      <c r="B28" s="339" t="s">
        <v>722</v>
      </c>
      <c r="C28" s="339"/>
      <c r="D28" s="339"/>
      <c r="E28" s="339"/>
      <c r="I28" s="78"/>
      <c r="J28" s="78"/>
      <c r="K28" s="118"/>
      <c r="L28" s="73"/>
    </row>
    <row r="29" spans="1:12" ht="36" customHeight="1" x14ac:dyDescent="0.4">
      <c r="B29" s="339" t="s">
        <v>723</v>
      </c>
      <c r="C29" s="339"/>
      <c r="D29" s="339"/>
      <c r="E29" s="339"/>
      <c r="I29" s="78"/>
      <c r="J29" s="78"/>
      <c r="K29" s="118"/>
      <c r="L29" s="73"/>
    </row>
    <row r="30" spans="1:12" ht="36" customHeight="1" x14ac:dyDescent="0.4">
      <c r="B30" s="339" t="s">
        <v>1312</v>
      </c>
      <c r="C30" s="339"/>
      <c r="D30" s="339"/>
      <c r="E30" s="339"/>
      <c r="I30" s="78"/>
      <c r="J30" s="78"/>
      <c r="K30" s="118"/>
      <c r="L30" s="73"/>
    </row>
    <row r="31" spans="1:12" ht="36" customHeight="1" x14ac:dyDescent="0.4">
      <c r="B31" s="339" t="s">
        <v>724</v>
      </c>
      <c r="C31" s="339"/>
      <c r="D31" s="339"/>
      <c r="E31" s="339"/>
      <c r="I31" s="78"/>
      <c r="J31" s="78"/>
      <c r="K31" s="118"/>
      <c r="L31" s="73"/>
    </row>
    <row r="32" spans="1:12" ht="36" customHeight="1" x14ac:dyDescent="0.4">
      <c r="B32" s="339" t="s">
        <v>725</v>
      </c>
      <c r="C32" s="339"/>
      <c r="D32" s="339"/>
      <c r="E32" s="339"/>
      <c r="I32" s="78"/>
      <c r="J32" s="78"/>
      <c r="K32" s="118"/>
      <c r="L32" s="73"/>
    </row>
    <row r="33" spans="1:12" ht="36" customHeight="1" x14ac:dyDescent="0.4">
      <c r="B33" s="339" t="s">
        <v>726</v>
      </c>
      <c r="C33" s="339"/>
      <c r="D33" s="339"/>
      <c r="E33" s="339"/>
      <c r="I33" s="78"/>
      <c r="J33" s="78"/>
      <c r="K33" s="118"/>
      <c r="L33" s="73"/>
    </row>
    <row r="34" spans="1:12" ht="36" customHeight="1" x14ac:dyDescent="0.4">
      <c r="B34" s="339" t="s">
        <v>727</v>
      </c>
      <c r="C34" s="339"/>
      <c r="D34" s="339"/>
      <c r="E34" s="339"/>
      <c r="I34" s="78"/>
      <c r="J34" s="78"/>
      <c r="K34" s="118"/>
      <c r="L34" s="73"/>
    </row>
    <row r="35" spans="1:12" ht="36" customHeight="1" x14ac:dyDescent="0.4">
      <c r="B35" s="339" t="s">
        <v>728</v>
      </c>
      <c r="C35" s="339"/>
      <c r="D35" s="339"/>
      <c r="E35" s="339"/>
      <c r="I35" s="78"/>
      <c r="J35" s="78"/>
      <c r="K35" s="118"/>
      <c r="L35" s="73"/>
    </row>
    <row r="36" spans="1:12" ht="36" customHeight="1" x14ac:dyDescent="0.4">
      <c r="B36" s="339" t="s">
        <v>729</v>
      </c>
      <c r="C36" s="339"/>
      <c r="D36" s="339"/>
      <c r="E36" s="339"/>
      <c r="I36" s="78"/>
      <c r="J36" s="78"/>
      <c r="K36" s="118"/>
      <c r="L36" s="73"/>
    </row>
    <row r="37" spans="1:12" ht="36" customHeight="1" x14ac:dyDescent="0.4">
      <c r="B37" s="339" t="s">
        <v>1313</v>
      </c>
      <c r="C37" s="339"/>
      <c r="D37" s="339"/>
      <c r="E37" s="339"/>
      <c r="I37" s="78"/>
      <c r="J37" s="78"/>
      <c r="K37" s="118"/>
      <c r="L37" s="73"/>
    </row>
    <row r="38" spans="1:12" ht="36" customHeight="1" x14ac:dyDescent="0.4">
      <c r="B38" s="339" t="s">
        <v>730</v>
      </c>
      <c r="C38" s="339"/>
      <c r="D38" s="339"/>
      <c r="E38" s="339"/>
      <c r="I38" s="78"/>
      <c r="J38" s="78"/>
      <c r="K38" s="118"/>
      <c r="L38" s="73"/>
    </row>
    <row r="39" spans="1:12" ht="36" customHeight="1" x14ac:dyDescent="0.4">
      <c r="B39" s="339" t="s">
        <v>731</v>
      </c>
      <c r="C39" s="339"/>
      <c r="D39" s="339"/>
      <c r="E39" s="339"/>
      <c r="I39" s="78"/>
      <c r="J39" s="78"/>
      <c r="K39" s="118"/>
      <c r="L39" s="73"/>
    </row>
    <row r="40" spans="1:12" ht="36" customHeight="1" x14ac:dyDescent="0.4">
      <c r="B40" s="339" t="s">
        <v>1314</v>
      </c>
      <c r="C40" s="339"/>
      <c r="D40" s="339"/>
      <c r="E40" s="339"/>
      <c r="I40" s="78"/>
      <c r="J40" s="78"/>
      <c r="K40" s="118"/>
      <c r="L40" s="73"/>
    </row>
    <row r="41" spans="1:12" ht="36" customHeight="1" x14ac:dyDescent="0.4">
      <c r="B41" s="339" t="s">
        <v>732</v>
      </c>
      <c r="C41" s="339"/>
      <c r="D41" s="339"/>
      <c r="E41" s="339"/>
      <c r="I41" s="78"/>
      <c r="J41" s="78"/>
      <c r="K41" s="118"/>
      <c r="L41" s="73"/>
    </row>
    <row r="42" spans="1:12" ht="36" customHeight="1" x14ac:dyDescent="0.4">
      <c r="B42" s="339" t="s">
        <v>733</v>
      </c>
      <c r="C42" s="339"/>
      <c r="D42" s="339"/>
      <c r="E42" s="339"/>
      <c r="I42" s="78"/>
      <c r="J42" s="78"/>
      <c r="K42" s="118"/>
      <c r="L42" s="73"/>
    </row>
    <row r="43" spans="1:12" ht="36" customHeight="1" x14ac:dyDescent="0.4">
      <c r="B43" s="339" t="s">
        <v>734</v>
      </c>
      <c r="C43" s="339"/>
      <c r="D43" s="339"/>
      <c r="E43" s="339"/>
      <c r="I43" s="78"/>
      <c r="J43" s="78"/>
      <c r="K43" s="118"/>
      <c r="L43" s="73"/>
    </row>
    <row r="44" spans="1:12" ht="36" customHeight="1" x14ac:dyDescent="0.4">
      <c r="B44" s="339" t="s">
        <v>695</v>
      </c>
      <c r="C44" s="339"/>
      <c r="D44" s="339"/>
      <c r="E44" s="339"/>
      <c r="I44" s="78"/>
      <c r="J44" s="78"/>
      <c r="K44" s="118"/>
      <c r="L44" s="73"/>
    </row>
    <row r="45" spans="1:12" ht="36" customHeight="1" x14ac:dyDescent="0.4">
      <c r="B45" s="339" t="s">
        <v>1315</v>
      </c>
      <c r="C45" s="339"/>
      <c r="D45" s="339"/>
      <c r="E45" s="339"/>
      <c r="I45" s="78"/>
      <c r="J45" s="78"/>
      <c r="K45" s="118"/>
      <c r="L45" s="73"/>
    </row>
    <row r="46" spans="1:12" ht="36" customHeight="1" x14ac:dyDescent="0.4">
      <c r="B46" s="339" t="s">
        <v>735</v>
      </c>
      <c r="C46" s="339"/>
      <c r="D46" s="339"/>
      <c r="E46" s="339"/>
      <c r="I46" s="78"/>
      <c r="J46" s="78"/>
      <c r="K46" s="118"/>
      <c r="L46" s="73"/>
    </row>
    <row r="47" spans="1:12" ht="36" customHeight="1" x14ac:dyDescent="0.4">
      <c r="B47" s="339" t="s">
        <v>736</v>
      </c>
      <c r="C47" s="339"/>
      <c r="D47" s="339"/>
      <c r="E47" s="339"/>
      <c r="I47" s="78"/>
      <c r="J47" s="78"/>
      <c r="K47" s="118"/>
      <c r="L47" s="73"/>
    </row>
    <row r="48" spans="1:12" ht="36" customHeight="1" x14ac:dyDescent="0.4">
      <c r="A48" s="73"/>
      <c r="B48" s="339" t="s">
        <v>737</v>
      </c>
      <c r="C48" s="339"/>
      <c r="D48" s="339"/>
      <c r="E48" s="339"/>
      <c r="F48" s="4"/>
      <c r="G48" s="28"/>
      <c r="H48" s="3"/>
      <c r="I48" s="10"/>
      <c r="J48" s="10"/>
      <c r="K48" s="3"/>
      <c r="L48" s="73"/>
    </row>
    <row r="49" spans="1:12" ht="36" customHeight="1" x14ac:dyDescent="0.4">
      <c r="B49" s="339" t="s">
        <v>738</v>
      </c>
      <c r="C49" s="339"/>
      <c r="D49" s="339"/>
      <c r="E49" s="339"/>
      <c r="I49" s="78"/>
      <c r="J49" s="78"/>
      <c r="K49" s="118"/>
      <c r="L49" s="73"/>
    </row>
    <row r="50" spans="1:12" ht="55.75" customHeight="1" x14ac:dyDescent="0.4">
      <c r="B50" s="339" t="s">
        <v>739</v>
      </c>
      <c r="C50" s="339"/>
      <c r="D50" s="339"/>
      <c r="E50" s="339"/>
      <c r="I50" s="78"/>
      <c r="J50" s="78"/>
      <c r="K50" s="118"/>
      <c r="L50" s="73"/>
    </row>
    <row r="51" spans="1:12" ht="36" customHeight="1" x14ac:dyDescent="0.4">
      <c r="B51" s="339" t="s">
        <v>1316</v>
      </c>
      <c r="C51" s="339"/>
      <c r="D51" s="339"/>
      <c r="E51" s="339"/>
      <c r="I51" s="78"/>
      <c r="J51" s="78"/>
      <c r="K51" s="118"/>
      <c r="L51" s="73"/>
    </row>
    <row r="52" spans="1:12" ht="36" customHeight="1" x14ac:dyDescent="0.4">
      <c r="B52" s="339" t="s">
        <v>696</v>
      </c>
      <c r="C52" s="339"/>
      <c r="D52" s="339"/>
      <c r="E52" s="339"/>
      <c r="I52" s="78"/>
      <c r="J52" s="78"/>
      <c r="K52" s="118"/>
      <c r="L52" s="73"/>
    </row>
    <row r="53" spans="1:12" ht="36" customHeight="1" x14ac:dyDescent="0.4">
      <c r="B53" s="339" t="s">
        <v>740</v>
      </c>
      <c r="C53" s="339"/>
      <c r="D53" s="339"/>
      <c r="E53" s="339"/>
      <c r="I53" s="78"/>
      <c r="J53" s="78"/>
      <c r="K53" s="118"/>
      <c r="L53" s="73"/>
    </row>
    <row r="54" spans="1:12" ht="36" customHeight="1" x14ac:dyDescent="0.4">
      <c r="A54" s="73"/>
      <c r="B54" s="339" t="s">
        <v>741</v>
      </c>
      <c r="C54" s="339"/>
      <c r="D54" s="339"/>
      <c r="E54" s="339"/>
      <c r="F54" s="4"/>
      <c r="G54" s="28"/>
      <c r="H54" s="3"/>
      <c r="I54" s="10"/>
      <c r="J54" s="10"/>
      <c r="K54" s="3"/>
      <c r="L54" s="73"/>
    </row>
    <row r="55" spans="1:12" ht="36" customHeight="1" x14ac:dyDescent="0.4">
      <c r="B55" s="339" t="s">
        <v>742</v>
      </c>
      <c r="C55" s="339"/>
      <c r="D55" s="339"/>
      <c r="E55" s="339"/>
      <c r="I55" s="78"/>
      <c r="J55" s="78"/>
      <c r="K55" s="118"/>
      <c r="L55" s="73"/>
    </row>
    <row r="56" spans="1:12" ht="36" customHeight="1" x14ac:dyDescent="0.4">
      <c r="B56" s="339" t="s">
        <v>1317</v>
      </c>
      <c r="C56" s="339"/>
      <c r="D56" s="339"/>
      <c r="E56" s="339"/>
      <c r="I56" s="78"/>
      <c r="J56" s="78"/>
      <c r="K56" s="118"/>
      <c r="L56" s="73"/>
    </row>
    <row r="57" spans="1:12" ht="69" customHeight="1" x14ac:dyDescent="0.4">
      <c r="B57" s="339" t="s">
        <v>1318</v>
      </c>
      <c r="C57" s="339"/>
      <c r="D57" s="339"/>
      <c r="E57" s="339"/>
      <c r="I57" s="78"/>
      <c r="J57" s="78"/>
      <c r="K57" s="118"/>
      <c r="L57" s="73"/>
    </row>
    <row r="58" spans="1:12" ht="36" customHeight="1" x14ac:dyDescent="0.4">
      <c r="B58" s="339" t="s">
        <v>743</v>
      </c>
      <c r="C58" s="339"/>
      <c r="D58" s="339"/>
      <c r="E58" s="339"/>
      <c r="I58" s="78"/>
      <c r="J58" s="78"/>
      <c r="K58" s="118"/>
      <c r="L58" s="73"/>
    </row>
    <row r="59" spans="1:12" ht="36" customHeight="1" x14ac:dyDescent="0.4">
      <c r="A59" s="73"/>
      <c r="B59" s="339" t="s">
        <v>744</v>
      </c>
      <c r="C59" s="339"/>
      <c r="D59" s="339"/>
      <c r="E59" s="339"/>
      <c r="F59" s="4"/>
      <c r="G59" s="28"/>
      <c r="H59" s="3"/>
      <c r="I59" s="10"/>
      <c r="J59" s="10"/>
      <c r="K59" s="3"/>
      <c r="L59" s="73"/>
    </row>
    <row r="60" spans="1:12" ht="36" customHeight="1" x14ac:dyDescent="0.4">
      <c r="A60" s="73"/>
      <c r="B60" s="339" t="s">
        <v>745</v>
      </c>
      <c r="C60" s="339"/>
      <c r="D60" s="339"/>
      <c r="E60" s="339"/>
      <c r="F60" s="4"/>
      <c r="G60" s="28"/>
      <c r="H60" s="3"/>
      <c r="I60" s="10"/>
      <c r="J60" s="10"/>
      <c r="K60" s="3"/>
      <c r="L60" s="73"/>
    </row>
    <row r="61" spans="1:12" ht="36" customHeight="1" x14ac:dyDescent="0.4">
      <c r="B61" s="339" t="s">
        <v>746</v>
      </c>
      <c r="C61" s="339"/>
      <c r="D61" s="339"/>
      <c r="E61" s="339"/>
      <c r="I61" s="78"/>
      <c r="J61" s="78"/>
      <c r="K61" s="118"/>
      <c r="L61" s="73"/>
    </row>
    <row r="62" spans="1:12" ht="36" customHeight="1" x14ac:dyDescent="0.4">
      <c r="B62" s="339" t="s">
        <v>1319</v>
      </c>
      <c r="C62" s="339"/>
      <c r="D62" s="339"/>
      <c r="E62" s="339"/>
      <c r="I62" s="78"/>
      <c r="J62" s="78"/>
      <c r="K62" s="118"/>
      <c r="L62" s="73"/>
    </row>
    <row r="63" spans="1:12" ht="36" customHeight="1" x14ac:dyDescent="0.4">
      <c r="B63" s="339" t="s">
        <v>747</v>
      </c>
      <c r="C63" s="339"/>
      <c r="D63" s="339"/>
      <c r="E63" s="339"/>
      <c r="I63" s="78"/>
      <c r="J63" s="78"/>
      <c r="K63" s="118"/>
      <c r="L63" s="73"/>
    </row>
    <row r="64" spans="1:12" ht="36" customHeight="1" x14ac:dyDescent="0.4">
      <c r="B64" s="339" t="s">
        <v>748</v>
      </c>
      <c r="C64" s="339"/>
      <c r="D64" s="339"/>
      <c r="E64" s="339"/>
      <c r="I64" s="78"/>
      <c r="J64" s="78"/>
      <c r="K64" s="118"/>
      <c r="L64" s="73"/>
    </row>
    <row r="65" spans="1:12" ht="36" customHeight="1" x14ac:dyDescent="0.4">
      <c r="B65" s="339" t="s">
        <v>749</v>
      </c>
      <c r="C65" s="339"/>
      <c r="D65" s="339"/>
      <c r="E65" s="339"/>
      <c r="I65" s="78"/>
      <c r="J65" s="78"/>
      <c r="K65" s="118"/>
      <c r="L65" s="73"/>
    </row>
    <row r="66" spans="1:12" ht="36" customHeight="1" x14ac:dyDescent="0.4">
      <c r="B66" s="339" t="s">
        <v>750</v>
      </c>
      <c r="C66" s="339"/>
      <c r="D66" s="339"/>
      <c r="E66" s="339"/>
      <c r="I66" s="78"/>
      <c r="J66" s="78"/>
      <c r="K66" s="118"/>
      <c r="L66" s="73"/>
    </row>
    <row r="67" spans="1:12" ht="36" customHeight="1" x14ac:dyDescent="0.4">
      <c r="B67" s="339" t="s">
        <v>751</v>
      </c>
      <c r="C67" s="339"/>
      <c r="D67" s="339"/>
      <c r="E67" s="339"/>
      <c r="I67" s="78"/>
      <c r="J67" s="78"/>
      <c r="K67" s="118"/>
      <c r="L67" s="73"/>
    </row>
    <row r="68" spans="1:12" ht="36" customHeight="1" x14ac:dyDescent="0.4">
      <c r="B68" s="339" t="s">
        <v>752</v>
      </c>
      <c r="C68" s="339"/>
      <c r="D68" s="339"/>
      <c r="E68" s="339"/>
      <c r="I68" s="78"/>
      <c r="J68" s="78"/>
      <c r="K68" s="118"/>
      <c r="L68" s="73"/>
    </row>
    <row r="69" spans="1:12" ht="36" customHeight="1" x14ac:dyDescent="0.4">
      <c r="B69" s="339" t="s">
        <v>753</v>
      </c>
      <c r="C69" s="339"/>
      <c r="D69" s="339"/>
      <c r="E69" s="339"/>
      <c r="I69" s="78"/>
      <c r="J69" s="78"/>
      <c r="K69" s="118"/>
      <c r="L69" s="73"/>
    </row>
    <row r="70" spans="1:12" ht="36" customHeight="1" x14ac:dyDescent="0.4">
      <c r="B70" s="339" t="s">
        <v>754</v>
      </c>
      <c r="C70" s="339"/>
      <c r="D70" s="339"/>
      <c r="E70" s="339"/>
      <c r="I70" s="78"/>
      <c r="J70" s="78"/>
      <c r="K70" s="118"/>
      <c r="L70" s="73"/>
    </row>
    <row r="71" spans="1:12" ht="36" customHeight="1" x14ac:dyDescent="0.4">
      <c r="B71" s="339" t="s">
        <v>755</v>
      </c>
      <c r="C71" s="339"/>
      <c r="D71" s="339"/>
      <c r="E71" s="339"/>
      <c r="I71" s="78"/>
      <c r="J71" s="78"/>
      <c r="K71" s="118"/>
      <c r="L71" s="73"/>
    </row>
    <row r="72" spans="1:12" ht="36" customHeight="1" x14ac:dyDescent="0.4">
      <c r="B72" s="339" t="s">
        <v>756</v>
      </c>
      <c r="C72" s="339"/>
      <c r="D72" s="339"/>
      <c r="E72" s="339"/>
      <c r="I72" s="78"/>
      <c r="J72" s="78"/>
      <c r="K72" s="118"/>
      <c r="L72" s="73"/>
    </row>
    <row r="73" spans="1:12" ht="36" customHeight="1" x14ac:dyDescent="0.4">
      <c r="B73" s="339" t="s">
        <v>757</v>
      </c>
      <c r="C73" s="339"/>
      <c r="D73" s="339"/>
      <c r="E73" s="339"/>
      <c r="I73" s="78"/>
      <c r="J73" s="78"/>
      <c r="K73" s="118"/>
      <c r="L73" s="73"/>
    </row>
    <row r="74" spans="1:12" ht="36" customHeight="1" x14ac:dyDescent="0.4">
      <c r="B74" s="339" t="s">
        <v>1320</v>
      </c>
      <c r="C74" s="339"/>
      <c r="D74" s="339"/>
      <c r="E74" s="339"/>
      <c r="I74" s="78"/>
      <c r="J74" s="78"/>
      <c r="K74" s="118"/>
      <c r="L74" s="73"/>
    </row>
    <row r="75" spans="1:12" ht="36" customHeight="1" x14ac:dyDescent="0.4">
      <c r="B75" s="339" t="s">
        <v>1321</v>
      </c>
      <c r="C75" s="339"/>
      <c r="D75" s="339"/>
      <c r="E75" s="339"/>
      <c r="I75" s="78"/>
      <c r="J75" s="78"/>
      <c r="K75" s="118"/>
      <c r="L75" s="73"/>
    </row>
    <row r="76" spans="1:12" ht="36" customHeight="1" x14ac:dyDescent="0.4">
      <c r="A76" s="73"/>
      <c r="B76" s="339" t="s">
        <v>758</v>
      </c>
      <c r="C76" s="339"/>
      <c r="D76" s="339"/>
      <c r="E76" s="339"/>
      <c r="F76" s="4"/>
      <c r="G76" s="28"/>
      <c r="H76" s="3"/>
      <c r="I76" s="10"/>
      <c r="J76" s="10"/>
      <c r="K76" s="3"/>
      <c r="L76" s="73"/>
    </row>
    <row r="77" spans="1:12" ht="36" customHeight="1" x14ac:dyDescent="0.4">
      <c r="B77" s="339" t="s">
        <v>759</v>
      </c>
      <c r="C77" s="339"/>
      <c r="D77" s="339"/>
      <c r="E77" s="339"/>
      <c r="I77" s="78"/>
      <c r="J77" s="78"/>
      <c r="K77" s="118"/>
      <c r="L77" s="73"/>
    </row>
    <row r="78" spans="1:12" ht="36" customHeight="1" x14ac:dyDescent="0.4">
      <c r="B78" s="339" t="s">
        <v>760</v>
      </c>
      <c r="C78" s="339"/>
      <c r="D78" s="339"/>
      <c r="E78" s="339"/>
      <c r="I78" s="78"/>
      <c r="J78" s="78"/>
      <c r="K78" s="118"/>
      <c r="L78" s="73"/>
    </row>
    <row r="79" spans="1:12" ht="36" customHeight="1" x14ac:dyDescent="0.4">
      <c r="B79" s="339" t="s">
        <v>761</v>
      </c>
      <c r="C79" s="339"/>
      <c r="D79" s="339"/>
      <c r="E79" s="339"/>
      <c r="I79" s="78"/>
      <c r="J79" s="78"/>
      <c r="K79" s="118"/>
      <c r="L79" s="73"/>
    </row>
    <row r="80" spans="1:12" ht="36" customHeight="1" x14ac:dyDescent="0.4">
      <c r="B80" s="339" t="s">
        <v>1322</v>
      </c>
      <c r="C80" s="339"/>
      <c r="D80" s="339"/>
      <c r="E80" s="339"/>
      <c r="I80" s="78"/>
      <c r="J80" s="78"/>
      <c r="K80" s="118"/>
      <c r="L80" s="73"/>
    </row>
    <row r="81" spans="1:12" ht="36" customHeight="1" x14ac:dyDescent="0.4">
      <c r="A81" s="73"/>
      <c r="B81" s="339" t="s">
        <v>762</v>
      </c>
      <c r="C81" s="339"/>
      <c r="D81" s="339"/>
      <c r="E81" s="339"/>
      <c r="F81" s="4"/>
      <c r="G81" s="28"/>
      <c r="H81" s="3"/>
      <c r="I81" s="10"/>
      <c r="J81" s="10"/>
      <c r="K81" s="3"/>
      <c r="L81" s="73"/>
    </row>
    <row r="82" spans="1:12" ht="36" customHeight="1" x14ac:dyDescent="0.4">
      <c r="A82" s="73"/>
      <c r="B82" s="339" t="s">
        <v>1323</v>
      </c>
      <c r="C82" s="339"/>
      <c r="D82" s="339"/>
      <c r="E82" s="339"/>
      <c r="F82" s="4"/>
      <c r="G82" s="28"/>
      <c r="H82" s="3"/>
      <c r="I82" s="10"/>
      <c r="J82" s="10"/>
      <c r="K82" s="3"/>
      <c r="L82" s="73"/>
    </row>
    <row r="83" spans="1:12" ht="36" customHeight="1" x14ac:dyDescent="0.4">
      <c r="B83" s="339" t="s">
        <v>697</v>
      </c>
      <c r="C83" s="339"/>
      <c r="D83" s="339"/>
      <c r="E83" s="339"/>
      <c r="I83" s="78"/>
      <c r="J83" s="78"/>
      <c r="K83" s="118"/>
      <c r="L83" s="73"/>
    </row>
    <row r="84" spans="1:12" ht="36" customHeight="1" x14ac:dyDescent="0.4">
      <c r="B84" s="339" t="s">
        <v>763</v>
      </c>
      <c r="C84" s="339"/>
      <c r="D84" s="339"/>
      <c r="E84" s="339"/>
      <c r="I84" s="78"/>
      <c r="J84" s="78"/>
      <c r="K84" s="118"/>
      <c r="L84" s="73"/>
    </row>
    <row r="85" spans="1:12" ht="36" customHeight="1" x14ac:dyDescent="0.4">
      <c r="B85" s="339" t="s">
        <v>1324</v>
      </c>
      <c r="C85" s="339"/>
      <c r="D85" s="339"/>
      <c r="E85" s="339"/>
      <c r="I85" s="78"/>
      <c r="J85" s="78"/>
      <c r="K85" s="118"/>
      <c r="L85" s="73"/>
    </row>
    <row r="86" spans="1:12" ht="36" customHeight="1" x14ac:dyDescent="0.4">
      <c r="B86" s="339" t="s">
        <v>764</v>
      </c>
      <c r="C86" s="339"/>
      <c r="D86" s="339"/>
      <c r="E86" s="339"/>
      <c r="I86" s="78"/>
      <c r="J86" s="78"/>
      <c r="K86" s="118"/>
      <c r="L86" s="73"/>
    </row>
    <row r="87" spans="1:12" ht="36" customHeight="1" x14ac:dyDescent="0.4">
      <c r="B87" s="339" t="s">
        <v>765</v>
      </c>
      <c r="C87" s="339"/>
      <c r="D87" s="339"/>
      <c r="E87" s="339"/>
      <c r="I87" s="78"/>
      <c r="J87" s="78"/>
      <c r="K87" s="118"/>
      <c r="L87" s="73"/>
    </row>
    <row r="88" spans="1:12" ht="36" customHeight="1" x14ac:dyDescent="0.4">
      <c r="B88" s="339" t="s">
        <v>1325</v>
      </c>
      <c r="C88" s="339"/>
      <c r="D88" s="339"/>
      <c r="E88" s="339"/>
      <c r="I88" s="78"/>
      <c r="J88" s="78"/>
      <c r="K88" s="118"/>
      <c r="L88" s="73"/>
    </row>
    <row r="89" spans="1:12" ht="36" customHeight="1" x14ac:dyDescent="0.4">
      <c r="A89" s="73"/>
      <c r="B89" s="339" t="s">
        <v>766</v>
      </c>
      <c r="C89" s="339"/>
      <c r="D89" s="339"/>
      <c r="E89" s="339"/>
      <c r="F89" s="4"/>
      <c r="G89" s="28"/>
      <c r="H89" s="3"/>
      <c r="I89" s="10"/>
      <c r="J89" s="10"/>
      <c r="K89" s="3"/>
      <c r="L89" s="73"/>
    </row>
    <row r="90" spans="1:12" ht="36" customHeight="1" x14ac:dyDescent="0.4">
      <c r="B90" s="339" t="s">
        <v>767</v>
      </c>
      <c r="C90" s="339"/>
      <c r="D90" s="339"/>
      <c r="E90" s="339"/>
      <c r="I90" s="78"/>
      <c r="J90" s="78"/>
      <c r="K90" s="118"/>
      <c r="L90" s="73"/>
    </row>
    <row r="91" spans="1:12" ht="36" customHeight="1" x14ac:dyDescent="0.4">
      <c r="B91" s="339" t="s">
        <v>768</v>
      </c>
      <c r="C91" s="339"/>
      <c r="D91" s="339"/>
      <c r="E91" s="339"/>
      <c r="I91" s="78"/>
      <c r="J91" s="78"/>
      <c r="K91" s="118"/>
      <c r="L91" s="73"/>
    </row>
    <row r="92" spans="1:12" ht="36" customHeight="1" x14ac:dyDescent="0.4">
      <c r="B92" s="339" t="s">
        <v>1326</v>
      </c>
      <c r="C92" s="339"/>
      <c r="D92" s="339"/>
      <c r="E92" s="339"/>
      <c r="I92" s="78"/>
      <c r="J92" s="78"/>
      <c r="K92" s="118"/>
      <c r="L92" s="73"/>
    </row>
    <row r="93" spans="1:12" ht="36" customHeight="1" x14ac:dyDescent="0.4">
      <c r="B93" s="339" t="s">
        <v>769</v>
      </c>
      <c r="C93" s="339"/>
      <c r="D93" s="339"/>
      <c r="E93" s="339"/>
      <c r="I93" s="78"/>
      <c r="J93" s="78"/>
      <c r="K93" s="118"/>
      <c r="L93" s="73"/>
    </row>
    <row r="94" spans="1:12" ht="36" customHeight="1" x14ac:dyDescent="0.4">
      <c r="A94" s="73"/>
      <c r="B94" s="339" t="s">
        <v>770</v>
      </c>
      <c r="C94" s="339"/>
      <c r="D94" s="339"/>
      <c r="E94" s="339"/>
      <c r="F94" s="4"/>
      <c r="G94" s="28"/>
      <c r="H94" s="3"/>
      <c r="I94" s="10"/>
      <c r="J94" s="10"/>
      <c r="K94" s="3"/>
      <c r="L94" s="73"/>
    </row>
    <row r="95" spans="1:12" ht="64.400000000000006" customHeight="1" x14ac:dyDescent="0.4">
      <c r="A95" s="73"/>
      <c r="B95" s="339" t="s">
        <v>1327</v>
      </c>
      <c r="C95" s="339"/>
      <c r="D95" s="339"/>
      <c r="E95" s="339"/>
      <c r="F95" s="4"/>
      <c r="G95" s="28"/>
      <c r="H95" s="3"/>
      <c r="I95" s="10"/>
      <c r="J95" s="10"/>
      <c r="K95" s="3"/>
      <c r="L95" s="73"/>
    </row>
    <row r="96" spans="1:12" ht="36" customHeight="1" x14ac:dyDescent="0.4">
      <c r="B96" s="339" t="s">
        <v>771</v>
      </c>
      <c r="C96" s="339"/>
      <c r="D96" s="339"/>
      <c r="E96" s="339"/>
      <c r="I96" s="78"/>
      <c r="J96" s="78"/>
      <c r="K96" s="118"/>
      <c r="L96" s="73"/>
    </row>
    <row r="97" spans="1:12" ht="36" customHeight="1" x14ac:dyDescent="0.4">
      <c r="B97" s="339" t="s">
        <v>772</v>
      </c>
      <c r="C97" s="339"/>
      <c r="D97" s="339"/>
      <c r="E97" s="339"/>
      <c r="I97" s="78"/>
      <c r="J97" s="78"/>
      <c r="K97" s="118"/>
      <c r="L97" s="73"/>
    </row>
    <row r="98" spans="1:12" ht="36" customHeight="1" x14ac:dyDescent="0.4">
      <c r="B98" s="339" t="s">
        <v>773</v>
      </c>
      <c r="C98" s="339"/>
      <c r="D98" s="339"/>
      <c r="E98" s="339"/>
      <c r="I98" s="78"/>
      <c r="J98" s="78"/>
      <c r="K98" s="118"/>
      <c r="L98" s="73"/>
    </row>
    <row r="99" spans="1:12" ht="36" customHeight="1" x14ac:dyDescent="0.4">
      <c r="B99" s="339" t="s">
        <v>774</v>
      </c>
      <c r="C99" s="339"/>
      <c r="D99" s="339"/>
      <c r="E99" s="339"/>
      <c r="I99" s="78"/>
      <c r="J99" s="78"/>
      <c r="K99" s="118"/>
      <c r="L99" s="73"/>
    </row>
    <row r="100" spans="1:12" ht="36" customHeight="1" x14ac:dyDescent="0.4">
      <c r="B100" s="339" t="s">
        <v>775</v>
      </c>
      <c r="C100" s="339"/>
      <c r="D100" s="339"/>
      <c r="E100" s="339"/>
      <c r="I100" s="78"/>
      <c r="J100" s="78"/>
      <c r="K100" s="118"/>
      <c r="L100" s="73"/>
    </row>
    <row r="101" spans="1:12" ht="36" customHeight="1" x14ac:dyDescent="0.4">
      <c r="A101" s="73"/>
      <c r="B101" s="339" t="s">
        <v>776</v>
      </c>
      <c r="C101" s="339"/>
      <c r="D101" s="339"/>
      <c r="E101" s="339"/>
      <c r="F101" s="4"/>
      <c r="G101" s="28"/>
      <c r="H101" s="3"/>
      <c r="I101" s="10"/>
      <c r="J101" s="10"/>
      <c r="K101" s="3"/>
      <c r="L101" s="73"/>
    </row>
    <row r="102" spans="1:12" ht="36" customHeight="1" x14ac:dyDescent="0.4">
      <c r="A102" s="73"/>
      <c r="B102" s="339" t="s">
        <v>1329</v>
      </c>
      <c r="C102" s="339"/>
      <c r="D102" s="339"/>
      <c r="E102" s="339"/>
      <c r="F102" s="4"/>
      <c r="G102" s="28"/>
      <c r="H102" s="3"/>
      <c r="I102" s="10"/>
      <c r="J102" s="10"/>
      <c r="K102" s="3"/>
      <c r="L102" s="73"/>
    </row>
    <row r="103" spans="1:12" ht="36" customHeight="1" x14ac:dyDescent="0.4">
      <c r="A103" s="73"/>
      <c r="B103" s="339" t="s">
        <v>1330</v>
      </c>
      <c r="C103" s="339"/>
      <c r="D103" s="339"/>
      <c r="E103" s="339"/>
      <c r="F103" s="4"/>
      <c r="G103" s="28"/>
      <c r="H103" s="3"/>
      <c r="I103" s="10"/>
      <c r="J103" s="10"/>
      <c r="K103" s="3"/>
      <c r="L103" s="73"/>
    </row>
    <row r="104" spans="1:12" ht="55" customHeight="1" x14ac:dyDescent="0.4">
      <c r="B104" s="339" t="s">
        <v>777</v>
      </c>
      <c r="C104" s="339"/>
      <c r="D104" s="339"/>
      <c r="E104" s="339"/>
      <c r="I104" s="78"/>
      <c r="J104" s="78"/>
      <c r="K104" s="118"/>
      <c r="L104" s="73"/>
    </row>
    <row r="105" spans="1:12" ht="36" customHeight="1" x14ac:dyDescent="0.4">
      <c r="B105" s="339" t="s">
        <v>1331</v>
      </c>
      <c r="C105" s="339"/>
      <c r="D105" s="339"/>
      <c r="E105" s="339"/>
      <c r="I105" s="78"/>
      <c r="J105" s="78"/>
      <c r="K105" s="118"/>
      <c r="L105" s="73"/>
    </row>
    <row r="106" spans="1:12" ht="36" customHeight="1" x14ac:dyDescent="0.4">
      <c r="B106" s="339" t="s">
        <v>1332</v>
      </c>
      <c r="C106" s="339"/>
      <c r="D106" s="339"/>
      <c r="E106" s="339"/>
      <c r="I106" s="78"/>
      <c r="J106" s="78"/>
      <c r="K106" s="118"/>
      <c r="L106" s="73"/>
    </row>
    <row r="107" spans="1:12" ht="36" customHeight="1" x14ac:dyDescent="0.4">
      <c r="B107" s="339" t="s">
        <v>1333</v>
      </c>
      <c r="C107" s="339"/>
      <c r="D107" s="339"/>
      <c r="E107" s="339"/>
      <c r="I107" s="78"/>
      <c r="J107" s="78"/>
      <c r="K107" s="118"/>
      <c r="L107" s="73"/>
    </row>
    <row r="108" spans="1:12" ht="36" customHeight="1" x14ac:dyDescent="0.4">
      <c r="B108" s="339" t="s">
        <v>778</v>
      </c>
      <c r="C108" s="339"/>
      <c r="D108" s="339"/>
      <c r="E108" s="339"/>
      <c r="I108" s="78"/>
      <c r="J108" s="78"/>
      <c r="K108" s="118"/>
      <c r="L108" s="73"/>
    </row>
    <row r="109" spans="1:12" ht="36" customHeight="1" x14ac:dyDescent="0.4">
      <c r="B109" s="339" t="s">
        <v>779</v>
      </c>
      <c r="C109" s="339"/>
      <c r="D109" s="339"/>
      <c r="E109" s="339"/>
      <c r="I109" s="78"/>
      <c r="J109" s="78"/>
      <c r="K109" s="118"/>
      <c r="L109" s="73"/>
    </row>
    <row r="110" spans="1:12" ht="36" customHeight="1" x14ac:dyDescent="0.4">
      <c r="B110" s="339" t="s">
        <v>780</v>
      </c>
      <c r="C110" s="339"/>
      <c r="D110" s="339"/>
      <c r="E110" s="339"/>
      <c r="I110" s="78"/>
      <c r="J110" s="78"/>
      <c r="K110" s="118"/>
      <c r="L110" s="73"/>
    </row>
    <row r="111" spans="1:12" ht="36" customHeight="1" x14ac:dyDescent="0.4">
      <c r="A111" s="73"/>
      <c r="B111" s="339" t="s">
        <v>781</v>
      </c>
      <c r="C111" s="339"/>
      <c r="D111" s="339"/>
      <c r="E111" s="339"/>
      <c r="F111" s="4"/>
      <c r="G111" s="28"/>
      <c r="H111" s="3"/>
      <c r="I111" s="10"/>
      <c r="J111" s="10"/>
      <c r="K111" s="3"/>
      <c r="L111" s="73"/>
    </row>
    <row r="112" spans="1:12" ht="36" customHeight="1" x14ac:dyDescent="0.4">
      <c r="B112" s="339" t="s">
        <v>782</v>
      </c>
      <c r="C112" s="339"/>
      <c r="D112" s="339"/>
      <c r="E112" s="339"/>
      <c r="I112" s="78"/>
      <c r="J112" s="78"/>
      <c r="K112" s="118"/>
      <c r="L112" s="73"/>
    </row>
    <row r="113" spans="1:12" ht="36" customHeight="1" x14ac:dyDescent="0.4">
      <c r="B113" s="339" t="s">
        <v>783</v>
      </c>
      <c r="C113" s="339"/>
      <c r="D113" s="339"/>
      <c r="E113" s="339"/>
      <c r="I113" s="78"/>
      <c r="J113" s="78"/>
      <c r="K113" s="118"/>
      <c r="L113" s="73"/>
    </row>
    <row r="114" spans="1:12" ht="36" customHeight="1" x14ac:dyDescent="0.4">
      <c r="B114" s="339" t="s">
        <v>1328</v>
      </c>
      <c r="C114" s="339"/>
      <c r="D114" s="339"/>
      <c r="E114" s="339"/>
      <c r="I114" s="78"/>
      <c r="J114" s="78"/>
      <c r="K114" s="118"/>
      <c r="L114" s="73"/>
    </row>
    <row r="115" spans="1:12" ht="36" customHeight="1" x14ac:dyDescent="0.4">
      <c r="B115" s="339" t="s">
        <v>784</v>
      </c>
      <c r="C115" s="339"/>
      <c r="D115" s="339"/>
      <c r="E115" s="339"/>
      <c r="I115" s="78"/>
      <c r="J115" s="78"/>
      <c r="K115" s="118"/>
      <c r="L115" s="73"/>
    </row>
    <row r="116" spans="1:12" ht="36" customHeight="1" x14ac:dyDescent="0.4">
      <c r="B116" s="339" t="s">
        <v>1334</v>
      </c>
      <c r="C116" s="339"/>
      <c r="D116" s="339"/>
      <c r="E116" s="339"/>
      <c r="I116" s="78"/>
      <c r="J116" s="78"/>
      <c r="K116" s="118"/>
      <c r="L116" s="73"/>
    </row>
    <row r="117" spans="1:12" ht="36" customHeight="1" x14ac:dyDescent="0.4">
      <c r="B117" s="339" t="s">
        <v>1340</v>
      </c>
      <c r="C117" s="339"/>
      <c r="D117" s="339"/>
      <c r="E117" s="339"/>
      <c r="I117" s="78"/>
      <c r="J117" s="78"/>
      <c r="K117" s="118"/>
      <c r="L117" s="73"/>
    </row>
    <row r="118" spans="1:12" ht="36" customHeight="1" x14ac:dyDescent="0.4">
      <c r="B118" s="339" t="s">
        <v>785</v>
      </c>
      <c r="C118" s="339"/>
      <c r="D118" s="339"/>
      <c r="E118" s="339"/>
      <c r="I118" s="78"/>
      <c r="J118" s="78"/>
      <c r="K118" s="118"/>
      <c r="L118" s="73"/>
    </row>
    <row r="119" spans="1:12" ht="36" customHeight="1" x14ac:dyDescent="0.4">
      <c r="B119" s="339" t="s">
        <v>1335</v>
      </c>
      <c r="C119" s="339"/>
      <c r="D119" s="339"/>
      <c r="E119" s="339"/>
      <c r="I119" s="78"/>
      <c r="J119" s="78"/>
      <c r="K119" s="118"/>
      <c r="L119" s="73"/>
    </row>
    <row r="120" spans="1:12" ht="36" customHeight="1" x14ac:dyDescent="0.4">
      <c r="B120" s="339" t="s">
        <v>1336</v>
      </c>
      <c r="C120" s="339"/>
      <c r="D120" s="339"/>
      <c r="E120" s="339"/>
      <c r="I120" s="78"/>
      <c r="J120" s="78"/>
      <c r="K120" s="118"/>
      <c r="L120" s="73"/>
    </row>
    <row r="121" spans="1:12" ht="36" customHeight="1" x14ac:dyDescent="0.4">
      <c r="B121" s="339" t="s">
        <v>1337</v>
      </c>
      <c r="C121" s="339"/>
      <c r="D121" s="339"/>
      <c r="E121" s="339"/>
      <c r="I121" s="78"/>
      <c r="J121" s="78"/>
      <c r="K121" s="118"/>
      <c r="L121" s="73"/>
    </row>
    <row r="122" spans="1:12" ht="36" customHeight="1" x14ac:dyDescent="0.4">
      <c r="B122" s="339" t="s">
        <v>786</v>
      </c>
      <c r="C122" s="339"/>
      <c r="D122" s="339"/>
      <c r="E122" s="339"/>
      <c r="I122" s="78"/>
      <c r="J122" s="78"/>
      <c r="K122" s="118"/>
      <c r="L122" s="73"/>
    </row>
    <row r="123" spans="1:12" ht="36" customHeight="1" x14ac:dyDescent="0.4">
      <c r="B123" s="339" t="s">
        <v>1338</v>
      </c>
      <c r="C123" s="339"/>
      <c r="D123" s="339"/>
      <c r="E123" s="339"/>
      <c r="I123" s="78"/>
      <c r="J123" s="78"/>
      <c r="K123" s="118"/>
      <c r="L123" s="73"/>
    </row>
    <row r="124" spans="1:12" ht="36" customHeight="1" x14ac:dyDescent="0.4">
      <c r="B124" s="339" t="s">
        <v>1339</v>
      </c>
      <c r="C124" s="339"/>
      <c r="D124" s="339"/>
      <c r="E124" s="339"/>
      <c r="I124" s="78"/>
      <c r="J124" s="78"/>
      <c r="K124" s="118"/>
      <c r="L124" s="73"/>
    </row>
    <row r="125" spans="1:12" ht="36" customHeight="1" x14ac:dyDescent="0.4">
      <c r="A125" s="73"/>
      <c r="B125" s="339" t="s">
        <v>787</v>
      </c>
      <c r="C125" s="339"/>
      <c r="D125" s="339"/>
      <c r="E125" s="339"/>
      <c r="F125" s="4"/>
      <c r="G125" s="28"/>
      <c r="H125" s="3"/>
      <c r="I125" s="10"/>
      <c r="J125" s="10"/>
      <c r="K125" s="3"/>
      <c r="L125" s="73"/>
    </row>
    <row r="126" spans="1:12" x14ac:dyDescent="0.4">
      <c r="A126" s="73"/>
      <c r="B126" s="6"/>
      <c r="C126" s="27"/>
      <c r="D126" s="4"/>
      <c r="E126" s="4"/>
      <c r="F126" s="4"/>
      <c r="G126" s="28"/>
      <c r="H126" s="3"/>
      <c r="I126" s="10"/>
      <c r="J126" s="10"/>
      <c r="K126" s="3"/>
      <c r="L126" s="73"/>
    </row>
  </sheetData>
  <mergeCells count="123">
    <mergeCell ref="B63:E63"/>
    <mergeCell ref="B64:E64"/>
    <mergeCell ref="B65:E65"/>
    <mergeCell ref="B98:E98"/>
    <mergeCell ref="B73:E73"/>
    <mergeCell ref="B105:E105"/>
    <mergeCell ref="B106:E106"/>
    <mergeCell ref="B107:E107"/>
    <mergeCell ref="B116:E116"/>
    <mergeCell ref="B74:E74"/>
    <mergeCell ref="B75:E75"/>
    <mergeCell ref="B80:E80"/>
    <mergeCell ref="B82:E82"/>
    <mergeCell ref="B85:E85"/>
    <mergeCell ref="B76:E76"/>
    <mergeCell ref="B77:E77"/>
    <mergeCell ref="B78:E78"/>
    <mergeCell ref="B79:E79"/>
    <mergeCell ref="B81:E81"/>
    <mergeCell ref="B91:E91"/>
    <mergeCell ref="B93:E93"/>
    <mergeCell ref="B94:E94"/>
    <mergeCell ref="B96:E96"/>
    <mergeCell ref="B97:E97"/>
    <mergeCell ref="B122:E122"/>
    <mergeCell ref="B125:E125"/>
    <mergeCell ref="B110:E110"/>
    <mergeCell ref="B111:E111"/>
    <mergeCell ref="B112:E112"/>
    <mergeCell ref="B113:E113"/>
    <mergeCell ref="B115:E115"/>
    <mergeCell ref="B118:E118"/>
    <mergeCell ref="B114:E114"/>
    <mergeCell ref="B120:E120"/>
    <mergeCell ref="B121:E121"/>
    <mergeCell ref="B123:E123"/>
    <mergeCell ref="B124:E124"/>
    <mergeCell ref="B119:E119"/>
    <mergeCell ref="B117:E117"/>
    <mergeCell ref="B25:E25"/>
    <mergeCell ref="B32:E32"/>
    <mergeCell ref="B33:E33"/>
    <mergeCell ref="B34:E34"/>
    <mergeCell ref="B35:E35"/>
    <mergeCell ref="B30:E30"/>
    <mergeCell ref="B20:E20"/>
    <mergeCell ref="B21:E21"/>
    <mergeCell ref="B22:E22"/>
    <mergeCell ref="B23:E23"/>
    <mergeCell ref="B24:E24"/>
    <mergeCell ref="B14:E14"/>
    <mergeCell ref="B3:E3"/>
    <mergeCell ref="B4:E4"/>
    <mergeCell ref="B5:E5"/>
    <mergeCell ref="B6:E6"/>
    <mergeCell ref="B7:E7"/>
    <mergeCell ref="B8:E8"/>
    <mergeCell ref="B9:E9"/>
    <mergeCell ref="B10:E10"/>
    <mergeCell ref="B11:E11"/>
    <mergeCell ref="B12:E12"/>
    <mergeCell ref="B13:E13"/>
    <mergeCell ref="B104:E104"/>
    <mergeCell ref="B83:E83"/>
    <mergeCell ref="B84:E84"/>
    <mergeCell ref="B86:E86"/>
    <mergeCell ref="B87:E87"/>
    <mergeCell ref="B88:E88"/>
    <mergeCell ref="B92:E92"/>
    <mergeCell ref="B95:E95"/>
    <mergeCell ref="B102:E102"/>
    <mergeCell ref="B103:E103"/>
    <mergeCell ref="B99:E99"/>
    <mergeCell ref="B100:E100"/>
    <mergeCell ref="B101:E101"/>
    <mergeCell ref="B37:E37"/>
    <mergeCell ref="B40:E40"/>
    <mergeCell ref="B67:E67"/>
    <mergeCell ref="B68:E68"/>
    <mergeCell ref="B69:E69"/>
    <mergeCell ref="B70:E70"/>
    <mergeCell ref="B47:E47"/>
    <mergeCell ref="B48:E48"/>
    <mergeCell ref="B49:E49"/>
    <mergeCell ref="B50:E50"/>
    <mergeCell ref="B66:E66"/>
    <mergeCell ref="B52:E52"/>
    <mergeCell ref="B53:E53"/>
    <mergeCell ref="B54:E54"/>
    <mergeCell ref="B55:E55"/>
    <mergeCell ref="B58:E58"/>
    <mergeCell ref="B59:E59"/>
    <mergeCell ref="B60:E60"/>
    <mergeCell ref="B45:E45"/>
    <mergeCell ref="B51:E51"/>
    <mergeCell ref="B56:E56"/>
    <mergeCell ref="B57:E57"/>
    <mergeCell ref="B62:E62"/>
    <mergeCell ref="B61:E61"/>
    <mergeCell ref="B15:E15"/>
    <mergeCell ref="B16:E16"/>
    <mergeCell ref="B17:E17"/>
    <mergeCell ref="B108:E108"/>
    <mergeCell ref="B109:E109"/>
    <mergeCell ref="B89:E89"/>
    <mergeCell ref="B90:E90"/>
    <mergeCell ref="B71:E71"/>
    <mergeCell ref="B72:E72"/>
    <mergeCell ref="B44:E44"/>
    <mergeCell ref="B46:E46"/>
    <mergeCell ref="B29:E29"/>
    <mergeCell ref="B31:E31"/>
    <mergeCell ref="B18:E18"/>
    <mergeCell ref="B19:E19"/>
    <mergeCell ref="B39:E39"/>
    <mergeCell ref="B41:E41"/>
    <mergeCell ref="B42:E42"/>
    <mergeCell ref="B43:E43"/>
    <mergeCell ref="B26:E26"/>
    <mergeCell ref="B27:E27"/>
    <mergeCell ref="B28:E28"/>
    <mergeCell ref="B38:E38"/>
    <mergeCell ref="B36:E36"/>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8B8F-43D9-4A48-A7D6-8E5F9D6F1F1B}">
  <sheetPr>
    <tabColor theme="4" tint="0.59999389629810485"/>
  </sheetPr>
  <dimension ref="B2:D39"/>
  <sheetViews>
    <sheetView showGridLines="0" zoomScale="80" zoomScaleNormal="80" workbookViewId="0">
      <selection activeCell="G7" sqref="G7"/>
    </sheetView>
  </sheetViews>
  <sheetFormatPr defaultRowHeight="14.6" x14ac:dyDescent="0.4"/>
  <cols>
    <col min="1" max="1" width="5.15234375" customWidth="1"/>
    <col min="2" max="2" width="4" style="78" customWidth="1"/>
    <col min="3" max="3" width="5.3046875" customWidth="1"/>
    <col min="4" max="4" width="130.15234375" customWidth="1"/>
  </cols>
  <sheetData>
    <row r="2" spans="2:4" ht="20.6" x14ac:dyDescent="0.55000000000000004">
      <c r="B2" s="279" t="s">
        <v>1132</v>
      </c>
      <c r="C2" s="279"/>
      <c r="D2" s="279"/>
    </row>
    <row r="3" spans="2:4" x14ac:dyDescent="0.4">
      <c r="C3" s="72"/>
      <c r="D3" s="72"/>
    </row>
    <row r="4" spans="2:4" ht="35.15" customHeight="1" x14ac:dyDescent="0.4">
      <c r="B4" s="281" t="s">
        <v>1344</v>
      </c>
      <c r="C4" s="281"/>
      <c r="D4" s="281"/>
    </row>
    <row r="5" spans="2:4" ht="35.15" customHeight="1" x14ac:dyDescent="0.4">
      <c r="B5" s="281"/>
      <c r="C5" s="281"/>
      <c r="D5" s="281"/>
    </row>
    <row r="6" spans="2:4" ht="10" customHeight="1" x14ac:dyDescent="0.4">
      <c r="C6" s="72"/>
      <c r="D6" s="72"/>
    </row>
    <row r="7" spans="2:4" ht="35.15" customHeight="1" x14ac:dyDescent="0.4">
      <c r="B7" s="280" t="s">
        <v>1345</v>
      </c>
      <c r="C7" s="280"/>
      <c r="D7" s="280"/>
    </row>
    <row r="8" spans="2:4" ht="35.15" customHeight="1" x14ac:dyDescent="0.4">
      <c r="B8" s="280"/>
      <c r="C8" s="280"/>
      <c r="D8" s="280"/>
    </row>
    <row r="9" spans="2:4" s="72" customFormat="1" ht="35.15" customHeight="1" x14ac:dyDescent="0.4">
      <c r="B9" s="280"/>
      <c r="C9" s="280"/>
      <c r="D9" s="280"/>
    </row>
    <row r="10" spans="2:4" ht="10" customHeight="1" x14ac:dyDescent="0.4">
      <c r="C10" s="72"/>
      <c r="D10" s="72"/>
    </row>
    <row r="11" spans="2:4" ht="24" customHeight="1" x14ac:dyDescent="0.4">
      <c r="B11" s="280" t="s">
        <v>1346</v>
      </c>
      <c r="C11" s="280"/>
      <c r="D11" s="280"/>
    </row>
    <row r="12" spans="2:4" ht="24" customHeight="1" x14ac:dyDescent="0.4">
      <c r="B12" s="280"/>
      <c r="C12" s="280"/>
      <c r="D12" s="280"/>
    </row>
    <row r="13" spans="2:4" s="72" customFormat="1" ht="24" customHeight="1" x14ac:dyDescent="0.4">
      <c r="B13" s="280"/>
      <c r="C13" s="280"/>
      <c r="D13" s="280"/>
    </row>
    <row r="14" spans="2:4" ht="10" customHeight="1" x14ac:dyDescent="0.4">
      <c r="C14" s="72"/>
      <c r="D14" s="72"/>
    </row>
    <row r="15" spans="2:4" ht="30" customHeight="1" x14ac:dyDescent="0.4">
      <c r="B15" s="281" t="s">
        <v>1347</v>
      </c>
      <c r="C15" s="281"/>
      <c r="D15" s="281"/>
    </row>
    <row r="16" spans="2:4" ht="21" customHeight="1" x14ac:dyDescent="0.4">
      <c r="B16" s="281"/>
      <c r="C16" s="281"/>
      <c r="D16" s="281"/>
    </row>
    <row r="17" spans="2:4" s="72" customFormat="1" ht="19.399999999999999" customHeight="1" x14ac:dyDescent="0.4">
      <c r="B17" s="225"/>
      <c r="C17" s="278" t="s">
        <v>1342</v>
      </c>
      <c r="D17" s="278"/>
    </row>
    <row r="18" spans="2:4" s="73" customFormat="1" ht="19.399999999999999" customHeight="1" x14ac:dyDescent="0.4">
      <c r="B18" s="226"/>
      <c r="C18" s="278" t="s">
        <v>1341</v>
      </c>
      <c r="D18" s="278"/>
    </row>
    <row r="19" spans="2:4" s="73" customFormat="1" ht="48" customHeight="1" x14ac:dyDescent="0.4">
      <c r="B19" s="226"/>
      <c r="C19" s="278" t="s">
        <v>1348</v>
      </c>
      <c r="D19" s="278"/>
    </row>
    <row r="20" spans="2:4" ht="10" customHeight="1" x14ac:dyDescent="0.4">
      <c r="C20" s="72"/>
      <c r="D20" s="72"/>
    </row>
    <row r="21" spans="2:4" ht="30" customHeight="1" x14ac:dyDescent="0.4">
      <c r="B21" s="280" t="s">
        <v>1349</v>
      </c>
      <c r="C21" s="280"/>
      <c r="D21" s="280"/>
    </row>
    <row r="22" spans="2:4" ht="30" customHeight="1" x14ac:dyDescent="0.4">
      <c r="B22" s="280"/>
      <c r="C22" s="280"/>
      <c r="D22" s="280"/>
    </row>
    <row r="23" spans="2:4" s="72" customFormat="1" ht="21.45" customHeight="1" x14ac:dyDescent="0.4">
      <c r="B23" s="280"/>
      <c r="C23" s="280"/>
      <c r="D23" s="280"/>
    </row>
    <row r="24" spans="2:4" ht="34.75" customHeight="1" x14ac:dyDescent="0.4">
      <c r="B24" s="227"/>
      <c r="C24" s="282" t="s">
        <v>1350</v>
      </c>
      <c r="D24" s="282"/>
    </row>
    <row r="25" spans="2:4" ht="36" customHeight="1" x14ac:dyDescent="0.4">
      <c r="B25" s="227"/>
      <c r="C25" s="282" t="s">
        <v>1351</v>
      </c>
      <c r="D25" s="282"/>
    </row>
    <row r="26" spans="2:4" ht="35.15" customHeight="1" x14ac:dyDescent="0.4">
      <c r="B26" s="282" t="s">
        <v>1343</v>
      </c>
      <c r="C26" s="282"/>
      <c r="D26" s="282"/>
    </row>
    <row r="27" spans="2:4" ht="10" customHeight="1" x14ac:dyDescent="0.4">
      <c r="C27" s="72"/>
      <c r="D27" s="72"/>
    </row>
    <row r="28" spans="2:4" ht="30" customHeight="1" x14ac:dyDescent="0.4">
      <c r="B28" s="281" t="s">
        <v>1352</v>
      </c>
      <c r="C28" s="281"/>
      <c r="D28" s="281"/>
    </row>
    <row r="29" spans="2:4" s="72" customFormat="1" ht="30" customHeight="1" x14ac:dyDescent="0.4">
      <c r="B29" s="281"/>
      <c r="C29" s="281"/>
      <c r="D29" s="281"/>
    </row>
    <row r="30" spans="2:4" x14ac:dyDescent="0.4">
      <c r="C30" s="72"/>
      <c r="D30" s="72"/>
    </row>
    <row r="31" spans="2:4" x14ac:dyDescent="0.4">
      <c r="C31" s="72"/>
      <c r="D31" s="72"/>
    </row>
    <row r="32" spans="2:4" x14ac:dyDescent="0.4">
      <c r="C32" s="72"/>
      <c r="D32" s="72"/>
    </row>
    <row r="33" spans="3:4" x14ac:dyDescent="0.4">
      <c r="C33" s="72"/>
      <c r="D33" s="72"/>
    </row>
    <row r="34" spans="3:4" x14ac:dyDescent="0.4">
      <c r="C34" s="72"/>
      <c r="D34" s="72"/>
    </row>
    <row r="35" spans="3:4" x14ac:dyDescent="0.4">
      <c r="C35" s="72"/>
      <c r="D35" s="72"/>
    </row>
    <row r="36" spans="3:4" x14ac:dyDescent="0.4">
      <c r="C36" s="72"/>
      <c r="D36" s="72"/>
    </row>
    <row r="37" spans="3:4" x14ac:dyDescent="0.4">
      <c r="C37" s="72"/>
      <c r="D37" s="72"/>
    </row>
    <row r="38" spans="3:4" x14ac:dyDescent="0.4">
      <c r="C38" s="72"/>
      <c r="D38" s="72"/>
    </row>
    <row r="39" spans="3:4" x14ac:dyDescent="0.4">
      <c r="C39" s="72"/>
      <c r="D39" s="72"/>
    </row>
  </sheetData>
  <mergeCells count="13">
    <mergeCell ref="C18:D18"/>
    <mergeCell ref="C19:D19"/>
    <mergeCell ref="B28:D29"/>
    <mergeCell ref="B21:D23"/>
    <mergeCell ref="C24:D24"/>
    <mergeCell ref="C25:D25"/>
    <mergeCell ref="B26:D26"/>
    <mergeCell ref="C17:D17"/>
    <mergeCell ref="B2:D2"/>
    <mergeCell ref="B7:D9"/>
    <mergeCell ref="B11:D13"/>
    <mergeCell ref="B4:D5"/>
    <mergeCell ref="B15:D16"/>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DY101"/>
  <sheetViews>
    <sheetView showGridLines="0" zoomScale="80" zoomScaleNormal="80" workbookViewId="0">
      <selection activeCell="A23" activeCellId="1" sqref="A35:XFD35 A23:XFD23"/>
    </sheetView>
  </sheetViews>
  <sheetFormatPr defaultColWidth="9.15234375" defaultRowHeight="14.6" outlineLevelRow="2" x14ac:dyDescent="0.4"/>
  <cols>
    <col min="1" max="1" width="4.3828125" style="2" customWidth="1"/>
    <col min="2" max="2" width="35.3828125" style="140" customWidth="1"/>
    <col min="3" max="3" width="4.53515625" style="2" customWidth="1"/>
    <col min="4" max="108" width="4.3046875" style="2" customWidth="1"/>
    <col min="109" max="109" width="5.3828125" style="2" customWidth="1"/>
    <col min="110" max="128" width="4.3046875" style="2" customWidth="1"/>
    <col min="129" max="129" width="3.3046875" style="2" customWidth="1"/>
    <col min="130" max="16384" width="9.15234375" style="2"/>
  </cols>
  <sheetData>
    <row r="1" spans="1:128" ht="60" customHeight="1" thickBot="1" x14ac:dyDescent="0.45">
      <c r="B1" s="296" t="s">
        <v>559</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row>
    <row r="2" spans="1:128" s="69" customFormat="1" ht="10" customHeight="1" x14ac:dyDescent="0.4">
      <c r="B2" s="139"/>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row>
    <row r="3" spans="1:128" ht="10" customHeight="1" x14ac:dyDescent="0.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row>
    <row r="4" spans="1:128" s="36" customFormat="1" ht="14.7" customHeight="1" x14ac:dyDescent="0.4">
      <c r="B4" s="141" t="s">
        <v>469</v>
      </c>
      <c r="C4" s="248" t="s">
        <v>1128</v>
      </c>
      <c r="D4" s="6" t="s">
        <v>372</v>
      </c>
      <c r="F4" s="37"/>
      <c r="G4" s="37"/>
      <c r="J4" s="248" t="s">
        <v>1129</v>
      </c>
      <c r="K4" s="6" t="s">
        <v>373</v>
      </c>
      <c r="M4" s="37"/>
      <c r="O4" s="37"/>
      <c r="S4" s="248" t="s">
        <v>1130</v>
      </c>
      <c r="T4" s="6" t="s">
        <v>374</v>
      </c>
      <c r="X4" s="37"/>
      <c r="Y4" s="37"/>
      <c r="Z4" s="70"/>
      <c r="AA4" s="6" t="s">
        <v>507</v>
      </c>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row>
    <row r="5" spans="1:128" ht="10.4" customHeight="1" thickBot="1" x14ac:dyDescent="0.45">
      <c r="B5" s="14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row>
    <row r="6" spans="1:128" ht="17.149999999999999" customHeight="1" thickBot="1" x14ac:dyDescent="0.45">
      <c r="A6" s="36"/>
      <c r="B6" s="294"/>
      <c r="C6" s="297" t="s">
        <v>436</v>
      </c>
      <c r="D6" s="298"/>
      <c r="E6" s="298"/>
      <c r="F6" s="298"/>
      <c r="G6" s="299"/>
      <c r="H6" s="300" t="s">
        <v>438</v>
      </c>
      <c r="I6" s="298"/>
      <c r="J6" s="298"/>
      <c r="K6" s="298"/>
      <c r="L6" s="301"/>
      <c r="M6" s="286" t="s">
        <v>440</v>
      </c>
      <c r="N6" s="287"/>
      <c r="O6" s="287"/>
      <c r="P6" s="287"/>
      <c r="Q6" s="287"/>
      <c r="R6" s="287"/>
      <c r="S6" s="287"/>
      <c r="T6" s="287"/>
      <c r="U6" s="288"/>
      <c r="V6" s="289" t="s">
        <v>442</v>
      </c>
      <c r="W6" s="287"/>
      <c r="X6" s="287"/>
      <c r="Y6" s="287"/>
      <c r="Z6" s="287"/>
      <c r="AA6" s="287"/>
      <c r="AB6" s="290"/>
      <c r="AC6" s="286" t="s">
        <v>444</v>
      </c>
      <c r="AD6" s="287"/>
      <c r="AE6" s="287"/>
      <c r="AF6" s="287"/>
      <c r="AG6" s="287"/>
      <c r="AH6" s="288"/>
      <c r="AI6" s="289" t="s">
        <v>445</v>
      </c>
      <c r="AJ6" s="287"/>
      <c r="AK6" s="287"/>
      <c r="AL6" s="287"/>
      <c r="AM6" s="287"/>
      <c r="AN6" s="290"/>
      <c r="AO6" s="286" t="s">
        <v>446</v>
      </c>
      <c r="AP6" s="287"/>
      <c r="AQ6" s="288"/>
      <c r="AR6" s="289" t="s">
        <v>447</v>
      </c>
      <c r="AS6" s="287"/>
      <c r="AT6" s="287"/>
      <c r="AU6" s="287"/>
      <c r="AV6" s="287"/>
      <c r="AW6" s="287"/>
      <c r="AX6" s="287"/>
      <c r="AY6" s="287"/>
      <c r="AZ6" s="287"/>
      <c r="BA6" s="290"/>
      <c r="BB6" s="286" t="s">
        <v>448</v>
      </c>
      <c r="BC6" s="287"/>
      <c r="BD6" s="287"/>
      <c r="BE6" s="287"/>
      <c r="BF6" s="288"/>
      <c r="BG6" s="291" t="s">
        <v>449</v>
      </c>
      <c r="BH6" s="292"/>
      <c r="BI6" s="292"/>
      <c r="BJ6" s="292"/>
      <c r="BK6" s="292"/>
      <c r="BL6" s="292"/>
      <c r="BM6" s="293"/>
      <c r="BN6" s="286" t="s">
        <v>450</v>
      </c>
      <c r="BO6" s="287"/>
      <c r="BP6" s="287"/>
      <c r="BQ6" s="287"/>
      <c r="BR6" s="287"/>
      <c r="BS6" s="287"/>
      <c r="BT6" s="288"/>
      <c r="BU6" s="289" t="s">
        <v>451</v>
      </c>
      <c r="BV6" s="287"/>
      <c r="BW6" s="287"/>
      <c r="BX6" s="287"/>
      <c r="BY6" s="287"/>
      <c r="BZ6" s="287"/>
      <c r="CA6" s="287"/>
      <c r="CB6" s="290"/>
      <c r="CC6" s="283" t="s">
        <v>452</v>
      </c>
      <c r="CD6" s="284"/>
      <c r="CE6" s="285"/>
      <c r="CF6" s="289" t="s">
        <v>453</v>
      </c>
      <c r="CG6" s="287"/>
      <c r="CH6" s="287"/>
      <c r="CI6" s="287"/>
      <c r="CJ6" s="287"/>
      <c r="CK6" s="287"/>
      <c r="CL6" s="290"/>
      <c r="CM6" s="286" t="s">
        <v>454</v>
      </c>
      <c r="CN6" s="287"/>
      <c r="CO6" s="287"/>
      <c r="CP6" s="287"/>
      <c r="CQ6" s="287"/>
      <c r="CR6" s="287"/>
      <c r="CS6" s="287"/>
      <c r="CT6" s="287"/>
      <c r="CU6" s="288"/>
      <c r="CV6" s="289" t="s">
        <v>455</v>
      </c>
      <c r="CW6" s="287"/>
      <c r="CX6" s="287"/>
      <c r="CY6" s="287"/>
      <c r="CZ6" s="287"/>
      <c r="DA6" s="287"/>
      <c r="DB6" s="287"/>
      <c r="DC6" s="287"/>
      <c r="DD6" s="287"/>
      <c r="DE6" s="290"/>
      <c r="DF6" s="283" t="s">
        <v>1126</v>
      </c>
      <c r="DG6" s="284"/>
      <c r="DH6" s="284"/>
      <c r="DI6" s="284"/>
      <c r="DJ6" s="284"/>
      <c r="DK6" s="284"/>
      <c r="DL6" s="284"/>
      <c r="DM6" s="284"/>
      <c r="DN6" s="284"/>
      <c r="DO6" s="284"/>
      <c r="DP6" s="284"/>
      <c r="DQ6" s="284"/>
      <c r="DR6" s="284"/>
      <c r="DS6" s="284"/>
      <c r="DT6" s="284"/>
      <c r="DU6" s="284"/>
      <c r="DV6" s="284"/>
      <c r="DW6" s="284"/>
      <c r="DX6" s="285"/>
    </row>
    <row r="7" spans="1:128" ht="45.65" customHeight="1" thickBot="1" x14ac:dyDescent="0.45">
      <c r="A7" s="36"/>
      <c r="B7" s="295"/>
      <c r="C7" s="286" t="s">
        <v>437</v>
      </c>
      <c r="D7" s="287"/>
      <c r="E7" s="287"/>
      <c r="F7" s="287"/>
      <c r="G7" s="288"/>
      <c r="H7" s="289" t="s">
        <v>439</v>
      </c>
      <c r="I7" s="287"/>
      <c r="J7" s="287"/>
      <c r="K7" s="287"/>
      <c r="L7" s="290"/>
      <c r="M7" s="286" t="s">
        <v>441</v>
      </c>
      <c r="N7" s="287"/>
      <c r="O7" s="287"/>
      <c r="P7" s="287"/>
      <c r="Q7" s="287"/>
      <c r="R7" s="287"/>
      <c r="S7" s="287"/>
      <c r="T7" s="287"/>
      <c r="U7" s="288"/>
      <c r="V7" s="289" t="s">
        <v>443</v>
      </c>
      <c r="W7" s="287"/>
      <c r="X7" s="287"/>
      <c r="Y7" s="287"/>
      <c r="Z7" s="287"/>
      <c r="AA7" s="287"/>
      <c r="AB7" s="290"/>
      <c r="AC7" s="286" t="s">
        <v>466</v>
      </c>
      <c r="AD7" s="287"/>
      <c r="AE7" s="287"/>
      <c r="AF7" s="287"/>
      <c r="AG7" s="287"/>
      <c r="AH7" s="288"/>
      <c r="AI7" s="289" t="s">
        <v>467</v>
      </c>
      <c r="AJ7" s="287"/>
      <c r="AK7" s="287"/>
      <c r="AL7" s="287"/>
      <c r="AM7" s="287"/>
      <c r="AN7" s="290"/>
      <c r="AO7" s="286" t="s">
        <v>465</v>
      </c>
      <c r="AP7" s="287"/>
      <c r="AQ7" s="288"/>
      <c r="AR7" s="289" t="s">
        <v>464</v>
      </c>
      <c r="AS7" s="287"/>
      <c r="AT7" s="287"/>
      <c r="AU7" s="287"/>
      <c r="AV7" s="287"/>
      <c r="AW7" s="287"/>
      <c r="AX7" s="287"/>
      <c r="AY7" s="287"/>
      <c r="AZ7" s="287"/>
      <c r="BA7" s="290"/>
      <c r="BB7" s="286" t="s">
        <v>463</v>
      </c>
      <c r="BC7" s="287"/>
      <c r="BD7" s="287"/>
      <c r="BE7" s="287"/>
      <c r="BF7" s="288"/>
      <c r="BG7" s="291" t="s">
        <v>462</v>
      </c>
      <c r="BH7" s="292"/>
      <c r="BI7" s="292"/>
      <c r="BJ7" s="292"/>
      <c r="BK7" s="292"/>
      <c r="BL7" s="292"/>
      <c r="BM7" s="293"/>
      <c r="BN7" s="286" t="s">
        <v>461</v>
      </c>
      <c r="BO7" s="287"/>
      <c r="BP7" s="287"/>
      <c r="BQ7" s="287"/>
      <c r="BR7" s="287"/>
      <c r="BS7" s="287"/>
      <c r="BT7" s="288"/>
      <c r="BU7" s="289" t="s">
        <v>460</v>
      </c>
      <c r="BV7" s="287"/>
      <c r="BW7" s="287"/>
      <c r="BX7" s="287"/>
      <c r="BY7" s="287"/>
      <c r="BZ7" s="287"/>
      <c r="CA7" s="287"/>
      <c r="CB7" s="290"/>
      <c r="CC7" s="283" t="s">
        <v>459</v>
      </c>
      <c r="CD7" s="284"/>
      <c r="CE7" s="285"/>
      <c r="CF7" s="289" t="s">
        <v>458</v>
      </c>
      <c r="CG7" s="287"/>
      <c r="CH7" s="287"/>
      <c r="CI7" s="287"/>
      <c r="CJ7" s="287"/>
      <c r="CK7" s="287"/>
      <c r="CL7" s="290"/>
      <c r="CM7" s="286" t="s">
        <v>457</v>
      </c>
      <c r="CN7" s="287"/>
      <c r="CO7" s="287"/>
      <c r="CP7" s="287"/>
      <c r="CQ7" s="287"/>
      <c r="CR7" s="287"/>
      <c r="CS7" s="287"/>
      <c r="CT7" s="287"/>
      <c r="CU7" s="288"/>
      <c r="CV7" s="289" t="s">
        <v>456</v>
      </c>
      <c r="CW7" s="287"/>
      <c r="CX7" s="287"/>
      <c r="CY7" s="287"/>
      <c r="CZ7" s="287"/>
      <c r="DA7" s="287"/>
      <c r="DB7" s="287"/>
      <c r="DC7" s="287"/>
      <c r="DD7" s="287"/>
      <c r="DE7" s="290"/>
      <c r="DF7" s="283" t="s">
        <v>1127</v>
      </c>
      <c r="DG7" s="284"/>
      <c r="DH7" s="284"/>
      <c r="DI7" s="284"/>
      <c r="DJ7" s="284"/>
      <c r="DK7" s="284"/>
      <c r="DL7" s="284"/>
      <c r="DM7" s="284"/>
      <c r="DN7" s="284"/>
      <c r="DO7" s="284"/>
      <c r="DP7" s="284"/>
      <c r="DQ7" s="284"/>
      <c r="DR7" s="284"/>
      <c r="DS7" s="284"/>
      <c r="DT7" s="284"/>
      <c r="DU7" s="284"/>
      <c r="DV7" s="284"/>
      <c r="DW7" s="284"/>
      <c r="DX7" s="285"/>
    </row>
    <row r="8" spans="1:128" ht="30" customHeight="1" thickBot="1" x14ac:dyDescent="0.45">
      <c r="A8" s="36"/>
      <c r="B8" s="151" t="s">
        <v>468</v>
      </c>
      <c r="C8" s="157" t="s">
        <v>36</v>
      </c>
      <c r="D8" s="148" t="s">
        <v>37</v>
      </c>
      <c r="E8" s="148" t="s">
        <v>38</v>
      </c>
      <c r="F8" s="148" t="s">
        <v>39</v>
      </c>
      <c r="G8" s="149" t="s">
        <v>40</v>
      </c>
      <c r="H8" s="147" t="s">
        <v>41</v>
      </c>
      <c r="I8" s="148" t="s">
        <v>42</v>
      </c>
      <c r="J8" s="148" t="s">
        <v>43</v>
      </c>
      <c r="K8" s="148" t="s">
        <v>44</v>
      </c>
      <c r="L8" s="159" t="s">
        <v>45</v>
      </c>
      <c r="M8" s="157" t="s">
        <v>46</v>
      </c>
      <c r="N8" s="148" t="s">
        <v>47</v>
      </c>
      <c r="O8" s="148" t="s">
        <v>48</v>
      </c>
      <c r="P8" s="148" t="s">
        <v>49</v>
      </c>
      <c r="Q8" s="148" t="s">
        <v>50</v>
      </c>
      <c r="R8" s="148" t="s">
        <v>51</v>
      </c>
      <c r="S8" s="148" t="s">
        <v>52</v>
      </c>
      <c r="T8" s="148" t="s">
        <v>53</v>
      </c>
      <c r="U8" s="149" t="s">
        <v>54</v>
      </c>
      <c r="V8" s="147" t="s">
        <v>55</v>
      </c>
      <c r="W8" s="148" t="s">
        <v>56</v>
      </c>
      <c r="X8" s="148" t="s">
        <v>57</v>
      </c>
      <c r="Y8" s="148" t="s">
        <v>58</v>
      </c>
      <c r="Z8" s="148" t="s">
        <v>59</v>
      </c>
      <c r="AA8" s="148" t="s">
        <v>60</v>
      </c>
      <c r="AB8" s="159" t="s">
        <v>61</v>
      </c>
      <c r="AC8" s="157" t="s">
        <v>62</v>
      </c>
      <c r="AD8" s="148" t="s">
        <v>63</v>
      </c>
      <c r="AE8" s="148" t="s">
        <v>64</v>
      </c>
      <c r="AF8" s="148" t="s">
        <v>65</v>
      </c>
      <c r="AG8" s="148" t="s">
        <v>66</v>
      </c>
      <c r="AH8" s="149" t="s">
        <v>67</v>
      </c>
      <c r="AI8" s="147" t="s">
        <v>68</v>
      </c>
      <c r="AJ8" s="148" t="s">
        <v>69</v>
      </c>
      <c r="AK8" s="148" t="s">
        <v>70</v>
      </c>
      <c r="AL8" s="148" t="s">
        <v>71</v>
      </c>
      <c r="AM8" s="148" t="s">
        <v>72</v>
      </c>
      <c r="AN8" s="159" t="s">
        <v>73</v>
      </c>
      <c r="AO8" s="157" t="s">
        <v>74</v>
      </c>
      <c r="AP8" s="148" t="s">
        <v>75</v>
      </c>
      <c r="AQ8" s="149" t="s">
        <v>76</v>
      </c>
      <c r="AR8" s="147" t="s">
        <v>77</v>
      </c>
      <c r="AS8" s="148" t="s">
        <v>78</v>
      </c>
      <c r="AT8" s="148" t="s">
        <v>79</v>
      </c>
      <c r="AU8" s="148" t="s">
        <v>80</v>
      </c>
      <c r="AV8" s="148" t="s">
        <v>81</v>
      </c>
      <c r="AW8" s="148" t="s">
        <v>82</v>
      </c>
      <c r="AX8" s="148" t="s">
        <v>83</v>
      </c>
      <c r="AY8" s="148" t="s">
        <v>84</v>
      </c>
      <c r="AZ8" s="148" t="s">
        <v>85</v>
      </c>
      <c r="BA8" s="159" t="s">
        <v>86</v>
      </c>
      <c r="BB8" s="157" t="s">
        <v>87</v>
      </c>
      <c r="BC8" s="148" t="s">
        <v>88</v>
      </c>
      <c r="BD8" s="148" t="s">
        <v>89</v>
      </c>
      <c r="BE8" s="148" t="s">
        <v>90</v>
      </c>
      <c r="BF8" s="149" t="s">
        <v>91</v>
      </c>
      <c r="BG8" s="147" t="s">
        <v>92</v>
      </c>
      <c r="BH8" s="148" t="s">
        <v>93</v>
      </c>
      <c r="BI8" s="148" t="s">
        <v>94</v>
      </c>
      <c r="BJ8" s="148" t="s">
        <v>95</v>
      </c>
      <c r="BK8" s="148" t="s">
        <v>96</v>
      </c>
      <c r="BL8" s="148" t="s">
        <v>97</v>
      </c>
      <c r="BM8" s="159" t="s">
        <v>98</v>
      </c>
      <c r="BN8" s="157" t="s">
        <v>99</v>
      </c>
      <c r="BO8" s="148" t="s">
        <v>100</v>
      </c>
      <c r="BP8" s="148" t="s">
        <v>101</v>
      </c>
      <c r="BQ8" s="148" t="s">
        <v>102</v>
      </c>
      <c r="BR8" s="148" t="s">
        <v>103</v>
      </c>
      <c r="BS8" s="148" t="s">
        <v>104</v>
      </c>
      <c r="BT8" s="149" t="s">
        <v>105</v>
      </c>
      <c r="BU8" s="147" t="s">
        <v>106</v>
      </c>
      <c r="BV8" s="148" t="s">
        <v>107</v>
      </c>
      <c r="BW8" s="148" t="s">
        <v>108</v>
      </c>
      <c r="BX8" s="148" t="s">
        <v>109</v>
      </c>
      <c r="BY8" s="148" t="s">
        <v>110</v>
      </c>
      <c r="BZ8" s="148" t="s">
        <v>111</v>
      </c>
      <c r="CA8" s="148" t="s">
        <v>112</v>
      </c>
      <c r="CB8" s="159" t="s">
        <v>113</v>
      </c>
      <c r="CC8" s="191" t="s">
        <v>114</v>
      </c>
      <c r="CD8" s="192" t="s">
        <v>115</v>
      </c>
      <c r="CE8" s="193" t="s">
        <v>116</v>
      </c>
      <c r="CF8" s="147" t="s">
        <v>117</v>
      </c>
      <c r="CG8" s="148" t="s">
        <v>118</v>
      </c>
      <c r="CH8" s="148" t="s">
        <v>119</v>
      </c>
      <c r="CI8" s="148" t="s">
        <v>120</v>
      </c>
      <c r="CJ8" s="148" t="s">
        <v>121</v>
      </c>
      <c r="CK8" s="148" t="s">
        <v>122</v>
      </c>
      <c r="CL8" s="159" t="s">
        <v>123</v>
      </c>
      <c r="CM8" s="157" t="s">
        <v>124</v>
      </c>
      <c r="CN8" s="148" t="s">
        <v>125</v>
      </c>
      <c r="CO8" s="148" t="s">
        <v>126</v>
      </c>
      <c r="CP8" s="148" t="s">
        <v>127</v>
      </c>
      <c r="CQ8" s="148" t="s">
        <v>128</v>
      </c>
      <c r="CR8" s="148" t="s">
        <v>129</v>
      </c>
      <c r="CS8" s="148" t="s">
        <v>130</v>
      </c>
      <c r="CT8" s="148" t="s">
        <v>131</v>
      </c>
      <c r="CU8" s="149" t="s">
        <v>132</v>
      </c>
      <c r="CV8" s="147" t="s">
        <v>133</v>
      </c>
      <c r="CW8" s="148" t="s">
        <v>134</v>
      </c>
      <c r="CX8" s="148" t="s">
        <v>135</v>
      </c>
      <c r="CY8" s="148" t="s">
        <v>136</v>
      </c>
      <c r="CZ8" s="148" t="s">
        <v>137</v>
      </c>
      <c r="DA8" s="148" t="s">
        <v>138</v>
      </c>
      <c r="DB8" s="148" t="s">
        <v>139</v>
      </c>
      <c r="DC8" s="148" t="s">
        <v>140</v>
      </c>
      <c r="DD8" s="148" t="s">
        <v>141</v>
      </c>
      <c r="DE8" s="161">
        <v>16.100000000000001</v>
      </c>
      <c r="DF8" s="191">
        <v>17.100000000000001</v>
      </c>
      <c r="DG8" s="192">
        <v>17.2</v>
      </c>
      <c r="DH8" s="192">
        <v>17.3</v>
      </c>
      <c r="DI8" s="192">
        <v>17.399999999999999</v>
      </c>
      <c r="DJ8" s="192">
        <v>17.5</v>
      </c>
      <c r="DK8" s="192">
        <v>17.600000000000001</v>
      </c>
      <c r="DL8" s="192">
        <v>17.7</v>
      </c>
      <c r="DM8" s="192">
        <v>17.8</v>
      </c>
      <c r="DN8" s="192">
        <v>17.899999999999999</v>
      </c>
      <c r="DO8" s="194">
        <v>17.100000000000001</v>
      </c>
      <c r="DP8" s="192">
        <v>17.11</v>
      </c>
      <c r="DQ8" s="194">
        <v>17.12</v>
      </c>
      <c r="DR8" s="192">
        <v>17.13</v>
      </c>
      <c r="DS8" s="194">
        <v>17.14</v>
      </c>
      <c r="DT8" s="192">
        <v>17.149999999999999</v>
      </c>
      <c r="DU8" s="194">
        <v>17.16</v>
      </c>
      <c r="DV8" s="192">
        <v>17.170000000000002</v>
      </c>
      <c r="DW8" s="194">
        <v>17.18</v>
      </c>
      <c r="DX8" s="193">
        <v>17.190000000000001</v>
      </c>
    </row>
    <row r="9" spans="1:128" ht="23.15" customHeight="1" x14ac:dyDescent="0.4">
      <c r="A9" s="36"/>
      <c r="B9" s="146" t="s">
        <v>142</v>
      </c>
      <c r="C9" s="154"/>
      <c r="D9" s="150"/>
      <c r="E9" s="150"/>
      <c r="F9" s="150"/>
      <c r="G9" s="158"/>
      <c r="H9" s="150"/>
      <c r="I9" s="150"/>
      <c r="J9" s="150"/>
      <c r="K9" s="150"/>
      <c r="L9" s="150"/>
      <c r="M9" s="160"/>
      <c r="N9" s="150"/>
      <c r="O9" s="150"/>
      <c r="P9" s="150"/>
      <c r="Q9" s="150"/>
      <c r="R9" s="150"/>
      <c r="S9" s="150"/>
      <c r="T9" s="150"/>
      <c r="U9" s="158"/>
      <c r="V9" s="150"/>
      <c r="W9" s="150"/>
      <c r="X9" s="150"/>
      <c r="Y9" s="150"/>
      <c r="Z9" s="150"/>
      <c r="AA9" s="150"/>
      <c r="AB9" s="150"/>
      <c r="AC9" s="160"/>
      <c r="AD9" s="150"/>
      <c r="AE9" s="150"/>
      <c r="AF9" s="150"/>
      <c r="AG9" s="150"/>
      <c r="AH9" s="158"/>
      <c r="AI9" s="150"/>
      <c r="AJ9" s="150"/>
      <c r="AK9" s="150"/>
      <c r="AL9" s="150"/>
      <c r="AM9" s="150"/>
      <c r="AN9" s="150"/>
      <c r="AO9" s="160"/>
      <c r="AP9" s="150"/>
      <c r="AQ9" s="158"/>
      <c r="AR9" s="150"/>
      <c r="AS9" s="150"/>
      <c r="AT9" s="150"/>
      <c r="AU9" s="150"/>
      <c r="AV9" s="150"/>
      <c r="AW9" s="150"/>
      <c r="AX9" s="150"/>
      <c r="AY9" s="150"/>
      <c r="AZ9" s="150"/>
      <c r="BA9" s="150"/>
      <c r="BB9" s="160"/>
      <c r="BC9" s="150"/>
      <c r="BD9" s="150"/>
      <c r="BE9" s="150"/>
      <c r="BF9" s="158"/>
      <c r="BG9" s="150"/>
      <c r="BH9" s="150"/>
      <c r="BI9" s="150"/>
      <c r="BJ9" s="150"/>
      <c r="BK9" s="150"/>
      <c r="BL9" s="150"/>
      <c r="BM9" s="150"/>
      <c r="BN9" s="160"/>
      <c r="BO9" s="150"/>
      <c r="BP9" s="150"/>
      <c r="BQ9" s="150"/>
      <c r="BR9" s="150"/>
      <c r="BS9" s="150"/>
      <c r="BT9" s="158"/>
      <c r="BU9" s="150"/>
      <c r="BV9" s="150"/>
      <c r="BW9" s="150"/>
      <c r="BX9" s="150"/>
      <c r="BY9" s="150"/>
      <c r="BZ9" s="150"/>
      <c r="CA9" s="150"/>
      <c r="CB9" s="150"/>
      <c r="CC9" s="150"/>
      <c r="CD9" s="150"/>
      <c r="CE9" s="150"/>
      <c r="CF9" s="150"/>
      <c r="CG9" s="150"/>
      <c r="CH9" s="150"/>
      <c r="CI9" s="150"/>
      <c r="CJ9" s="150"/>
      <c r="CK9" s="150"/>
      <c r="CL9" s="150"/>
      <c r="CM9" s="160"/>
      <c r="CN9" s="150"/>
      <c r="CO9" s="150"/>
      <c r="CP9" s="150"/>
      <c r="CQ9" s="150"/>
      <c r="CR9" s="150"/>
      <c r="CS9" s="150"/>
      <c r="CT9" s="150"/>
      <c r="CU9" s="158"/>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row>
    <row r="10" spans="1:128" x14ac:dyDescent="0.4">
      <c r="A10" s="36"/>
      <c r="B10" s="152" t="s">
        <v>143</v>
      </c>
      <c r="C10" s="228" t="str">
        <f t="shared" ref="C10:AH10" si="0">IF(AND(COUNTIFS(General_rating, 1, General_subsector, $B10, General_ID, C$8)&gt;0,COUNTIFS(General_rating, -1, General_subsector, $B10, General_ID, C$8)&gt;0),"+ / –",(IF(COUNTIFS(General_rating, 1, General_subsector, $B10, General_ID, C$8)&gt;0, "+",(IF(COUNTIFS(General_rating, -1, General_subsector, $B10, General_ID, C$8)&gt;0,"–", "")))))</f>
        <v/>
      </c>
      <c r="D10" s="229" t="str">
        <f t="shared" si="0"/>
        <v/>
      </c>
      <c r="E10" s="229" t="str">
        <f t="shared" si="0"/>
        <v/>
      </c>
      <c r="F10" s="229" t="str">
        <f t="shared" si="0"/>
        <v/>
      </c>
      <c r="G10" s="230" t="str">
        <f t="shared" si="0"/>
        <v/>
      </c>
      <c r="H10" s="231" t="str">
        <f t="shared" si="0"/>
        <v/>
      </c>
      <c r="I10" s="229" t="str">
        <f t="shared" si="0"/>
        <v/>
      </c>
      <c r="J10" s="229" t="str">
        <f t="shared" si="0"/>
        <v/>
      </c>
      <c r="K10" s="229" t="str">
        <f t="shared" si="0"/>
        <v/>
      </c>
      <c r="L10" s="232" t="str">
        <f t="shared" si="0"/>
        <v/>
      </c>
      <c r="M10" s="228" t="str">
        <f t="shared" si="0"/>
        <v/>
      </c>
      <c r="N10" s="229" t="str">
        <f t="shared" si="0"/>
        <v/>
      </c>
      <c r="O10" s="229" t="str">
        <f t="shared" si="0"/>
        <v/>
      </c>
      <c r="P10" s="229" t="str">
        <f t="shared" si="0"/>
        <v/>
      </c>
      <c r="Q10" s="229" t="str">
        <f t="shared" si="0"/>
        <v/>
      </c>
      <c r="R10" s="229" t="str">
        <f t="shared" si="0"/>
        <v/>
      </c>
      <c r="S10" s="229" t="str">
        <f t="shared" si="0"/>
        <v/>
      </c>
      <c r="T10" s="229" t="str">
        <f t="shared" si="0"/>
        <v/>
      </c>
      <c r="U10" s="230" t="str">
        <f t="shared" si="0"/>
        <v/>
      </c>
      <c r="V10" s="231" t="str">
        <f t="shared" si="0"/>
        <v/>
      </c>
      <c r="W10" s="229" t="str">
        <f t="shared" si="0"/>
        <v/>
      </c>
      <c r="X10" s="229" t="str">
        <f t="shared" si="0"/>
        <v/>
      </c>
      <c r="Y10" s="229" t="str">
        <f t="shared" si="0"/>
        <v/>
      </c>
      <c r="Z10" s="229" t="str">
        <f t="shared" si="0"/>
        <v/>
      </c>
      <c r="AA10" s="229" t="str">
        <f t="shared" si="0"/>
        <v/>
      </c>
      <c r="AB10" s="232" t="str">
        <f t="shared" si="0"/>
        <v>+</v>
      </c>
      <c r="AC10" s="228" t="str">
        <f t="shared" si="0"/>
        <v/>
      </c>
      <c r="AD10" s="229" t="str">
        <f t="shared" si="0"/>
        <v/>
      </c>
      <c r="AE10" s="229" t="str">
        <f t="shared" si="0"/>
        <v/>
      </c>
      <c r="AF10" s="229" t="str">
        <f t="shared" si="0"/>
        <v/>
      </c>
      <c r="AG10" s="229" t="str">
        <f t="shared" si="0"/>
        <v>+</v>
      </c>
      <c r="AH10" s="230" t="str">
        <f t="shared" si="0"/>
        <v/>
      </c>
      <c r="AI10" s="231" t="str">
        <f t="shared" ref="AI10:BN10" si="1">IF(AND(COUNTIFS(General_rating, 1, General_subsector, $B10, General_ID, AI$8)&gt;0,COUNTIFS(General_rating, -1, General_subsector, $B10, General_ID, AI$8)&gt;0),"+ / –",(IF(COUNTIFS(General_rating, 1, General_subsector, $B10, General_ID, AI$8)&gt;0, "+",(IF(COUNTIFS(General_rating, -1, General_subsector, $B10, General_ID, AI$8)&gt;0,"–", "")))))</f>
        <v/>
      </c>
      <c r="AJ10" s="229" t="str">
        <f t="shared" si="1"/>
        <v/>
      </c>
      <c r="AK10" s="229" t="str">
        <f t="shared" si="1"/>
        <v/>
      </c>
      <c r="AL10" s="229" t="str">
        <f t="shared" si="1"/>
        <v/>
      </c>
      <c r="AM10" s="229" t="str">
        <f t="shared" si="1"/>
        <v/>
      </c>
      <c r="AN10" s="232" t="str">
        <f t="shared" si="1"/>
        <v/>
      </c>
      <c r="AO10" s="228" t="str">
        <f t="shared" si="1"/>
        <v/>
      </c>
      <c r="AP10" s="229" t="str">
        <f t="shared" si="1"/>
        <v/>
      </c>
      <c r="AQ10" s="230" t="str">
        <f t="shared" si="1"/>
        <v/>
      </c>
      <c r="AR10" s="231" t="str">
        <f t="shared" si="1"/>
        <v/>
      </c>
      <c r="AS10" s="229" t="str">
        <f t="shared" si="1"/>
        <v/>
      </c>
      <c r="AT10" s="229" t="str">
        <f t="shared" si="1"/>
        <v/>
      </c>
      <c r="AU10" s="229" t="str">
        <f t="shared" si="1"/>
        <v/>
      </c>
      <c r="AV10" s="229" t="str">
        <f t="shared" si="1"/>
        <v/>
      </c>
      <c r="AW10" s="229" t="str">
        <f t="shared" si="1"/>
        <v/>
      </c>
      <c r="AX10" s="229" t="str">
        <f t="shared" si="1"/>
        <v/>
      </c>
      <c r="AY10" s="229" t="str">
        <f t="shared" si="1"/>
        <v/>
      </c>
      <c r="AZ10" s="229" t="str">
        <f t="shared" si="1"/>
        <v/>
      </c>
      <c r="BA10" s="232" t="str">
        <f t="shared" si="1"/>
        <v/>
      </c>
      <c r="BB10" s="228" t="str">
        <f t="shared" si="1"/>
        <v/>
      </c>
      <c r="BC10" s="229" t="str">
        <f t="shared" si="1"/>
        <v/>
      </c>
      <c r="BD10" s="229" t="str">
        <f t="shared" si="1"/>
        <v/>
      </c>
      <c r="BE10" s="229" t="str">
        <f t="shared" si="1"/>
        <v/>
      </c>
      <c r="BF10" s="230" t="str">
        <f t="shared" si="1"/>
        <v/>
      </c>
      <c r="BG10" s="231" t="str">
        <f t="shared" si="1"/>
        <v/>
      </c>
      <c r="BH10" s="229" t="str">
        <f t="shared" si="1"/>
        <v/>
      </c>
      <c r="BI10" s="229" t="str">
        <f t="shared" si="1"/>
        <v/>
      </c>
      <c r="BJ10" s="229" t="str">
        <f t="shared" si="1"/>
        <v/>
      </c>
      <c r="BK10" s="229" t="str">
        <f t="shared" si="1"/>
        <v/>
      </c>
      <c r="BL10" s="229" t="str">
        <f t="shared" si="1"/>
        <v/>
      </c>
      <c r="BM10" s="232" t="str">
        <f t="shared" si="1"/>
        <v/>
      </c>
      <c r="BN10" s="228" t="str">
        <f t="shared" si="1"/>
        <v/>
      </c>
      <c r="BO10" s="229" t="str">
        <f t="shared" ref="BO10:CT10" si="2">IF(AND(COUNTIFS(General_rating, 1, General_subsector, $B10, General_ID, BO$8)&gt;0,COUNTIFS(General_rating, -1, General_subsector, $B10, General_ID, BO$8)&gt;0),"+ / –",(IF(COUNTIFS(General_rating, 1, General_subsector, $B10, General_ID, BO$8)&gt;0, "+",(IF(COUNTIFS(General_rating, -1, General_subsector, $B10, General_ID, BO$8)&gt;0,"–", "")))))</f>
        <v/>
      </c>
      <c r="BP10" s="229" t="str">
        <f t="shared" si="2"/>
        <v/>
      </c>
      <c r="BQ10" s="229" t="str">
        <f t="shared" si="2"/>
        <v/>
      </c>
      <c r="BR10" s="229" t="str">
        <f t="shared" si="2"/>
        <v/>
      </c>
      <c r="BS10" s="229" t="str">
        <f t="shared" si="2"/>
        <v/>
      </c>
      <c r="BT10" s="230" t="str">
        <f t="shared" si="2"/>
        <v/>
      </c>
      <c r="BU10" s="231" t="str">
        <f t="shared" si="2"/>
        <v/>
      </c>
      <c r="BV10" s="229" t="str">
        <f t="shared" si="2"/>
        <v/>
      </c>
      <c r="BW10" s="229" t="str">
        <f t="shared" si="2"/>
        <v/>
      </c>
      <c r="BX10" s="229" t="str">
        <f t="shared" si="2"/>
        <v/>
      </c>
      <c r="BY10" s="229" t="str">
        <f t="shared" si="2"/>
        <v/>
      </c>
      <c r="BZ10" s="229" t="str">
        <f t="shared" si="2"/>
        <v>+</v>
      </c>
      <c r="CA10" s="229" t="str">
        <f t="shared" si="2"/>
        <v/>
      </c>
      <c r="CB10" s="232" t="str">
        <f t="shared" si="2"/>
        <v>+</v>
      </c>
      <c r="CC10" s="233" t="str">
        <f t="shared" si="2"/>
        <v/>
      </c>
      <c r="CD10" s="234" t="str">
        <f t="shared" si="2"/>
        <v/>
      </c>
      <c r="CE10" s="235" t="str">
        <f t="shared" si="2"/>
        <v/>
      </c>
      <c r="CF10" s="231" t="str">
        <f t="shared" si="2"/>
        <v/>
      </c>
      <c r="CG10" s="229" t="str">
        <f t="shared" si="2"/>
        <v/>
      </c>
      <c r="CH10" s="229" t="str">
        <f t="shared" si="2"/>
        <v/>
      </c>
      <c r="CI10" s="229" t="str">
        <f t="shared" si="2"/>
        <v/>
      </c>
      <c r="CJ10" s="229" t="str">
        <f t="shared" si="2"/>
        <v/>
      </c>
      <c r="CK10" s="229" t="str">
        <f t="shared" si="2"/>
        <v/>
      </c>
      <c r="CL10" s="232" t="str">
        <f t="shared" si="2"/>
        <v/>
      </c>
      <c r="CM10" s="228" t="str">
        <f t="shared" si="2"/>
        <v/>
      </c>
      <c r="CN10" s="229" t="str">
        <f t="shared" si="2"/>
        <v/>
      </c>
      <c r="CO10" s="229" t="str">
        <f t="shared" si="2"/>
        <v/>
      </c>
      <c r="CP10" s="229" t="str">
        <f t="shared" si="2"/>
        <v/>
      </c>
      <c r="CQ10" s="229" t="str">
        <f t="shared" si="2"/>
        <v/>
      </c>
      <c r="CR10" s="229" t="str">
        <f t="shared" si="2"/>
        <v/>
      </c>
      <c r="CS10" s="229" t="str">
        <f t="shared" si="2"/>
        <v/>
      </c>
      <c r="CT10" s="229" t="str">
        <f t="shared" si="2"/>
        <v/>
      </c>
      <c r="CU10" s="230" t="str">
        <f t="shared" ref="CU10:DX10" si="3">IF(AND(COUNTIFS(General_rating, 1, General_subsector, $B10, General_ID, CU$8)&gt;0,COUNTIFS(General_rating, -1, General_subsector, $B10, General_ID, CU$8)&gt;0),"+ / –",(IF(COUNTIFS(General_rating, 1, General_subsector, $B10, General_ID, CU$8)&gt;0, "+",(IF(COUNTIFS(General_rating, -1, General_subsector, $B10, General_ID, CU$8)&gt;0,"–", "")))))</f>
        <v/>
      </c>
      <c r="CV10" s="231" t="str">
        <f t="shared" si="3"/>
        <v/>
      </c>
      <c r="CW10" s="229" t="str">
        <f t="shared" si="3"/>
        <v/>
      </c>
      <c r="CX10" s="229" t="str">
        <f t="shared" si="3"/>
        <v/>
      </c>
      <c r="CY10" s="229" t="str">
        <f t="shared" si="3"/>
        <v/>
      </c>
      <c r="CZ10" s="229" t="str">
        <f t="shared" si="3"/>
        <v/>
      </c>
      <c r="DA10" s="229" t="str">
        <f t="shared" si="3"/>
        <v/>
      </c>
      <c r="DB10" s="229" t="str">
        <f t="shared" si="3"/>
        <v/>
      </c>
      <c r="DC10" s="229" t="str">
        <f t="shared" si="3"/>
        <v/>
      </c>
      <c r="DD10" s="229" t="str">
        <f t="shared" si="3"/>
        <v/>
      </c>
      <c r="DE10" s="232" t="str">
        <f t="shared" si="3"/>
        <v/>
      </c>
      <c r="DF10" s="233" t="str">
        <f t="shared" si="3"/>
        <v/>
      </c>
      <c r="DG10" s="234" t="str">
        <f t="shared" si="3"/>
        <v/>
      </c>
      <c r="DH10" s="234" t="str">
        <f t="shared" si="3"/>
        <v/>
      </c>
      <c r="DI10" s="234" t="str">
        <f t="shared" si="3"/>
        <v/>
      </c>
      <c r="DJ10" s="234" t="str">
        <f t="shared" si="3"/>
        <v/>
      </c>
      <c r="DK10" s="234" t="str">
        <f t="shared" si="3"/>
        <v/>
      </c>
      <c r="DL10" s="234" t="str">
        <f t="shared" si="3"/>
        <v/>
      </c>
      <c r="DM10" s="234" t="str">
        <f t="shared" si="3"/>
        <v/>
      </c>
      <c r="DN10" s="234" t="str">
        <f t="shared" si="3"/>
        <v/>
      </c>
      <c r="DO10" s="234" t="str">
        <f t="shared" si="3"/>
        <v/>
      </c>
      <c r="DP10" s="234" t="str">
        <f t="shared" si="3"/>
        <v/>
      </c>
      <c r="DQ10" s="234" t="str">
        <f t="shared" si="3"/>
        <v/>
      </c>
      <c r="DR10" s="234" t="str">
        <f t="shared" si="3"/>
        <v/>
      </c>
      <c r="DS10" s="234" t="str">
        <f t="shared" si="3"/>
        <v/>
      </c>
      <c r="DT10" s="234" t="str">
        <f t="shared" si="3"/>
        <v/>
      </c>
      <c r="DU10" s="234" t="str">
        <f t="shared" si="3"/>
        <v/>
      </c>
      <c r="DV10" s="234" t="str">
        <f t="shared" si="3"/>
        <v/>
      </c>
      <c r="DW10" s="234" t="str">
        <f t="shared" si="3"/>
        <v/>
      </c>
      <c r="DX10" s="235" t="str">
        <f t="shared" si="3"/>
        <v/>
      </c>
    </row>
    <row r="11" spans="1:128" outlineLevel="1" x14ac:dyDescent="0.4">
      <c r="A11" s="36"/>
      <c r="B11" s="153" t="s">
        <v>353</v>
      </c>
      <c r="C11" s="236" t="str">
        <f t="shared" ref="C11:AH11" si="4">IF(AND(COUNTIFS(General_rating, 1, General_action, $B11, General_ID, C$8)&gt;0,COUNTIFS(General_rating, -1, General_action, $B11, General_ID, C$8)&gt;0),"+ / –",(IF(COUNTIFS(General_rating, 1, General_action, $B11, General_ID, C$8)&gt;0, "+",(IF(COUNTIFS(General_rating, -1, General_action, $B11, General_ID, C$8)&gt;0,"–", "")))))</f>
        <v/>
      </c>
      <c r="D11" s="237" t="str">
        <f t="shared" si="4"/>
        <v/>
      </c>
      <c r="E11" s="237" t="str">
        <f t="shared" si="4"/>
        <v/>
      </c>
      <c r="F11" s="237" t="str">
        <f t="shared" si="4"/>
        <v/>
      </c>
      <c r="G11" s="238" t="str">
        <f t="shared" si="4"/>
        <v/>
      </c>
      <c r="H11" s="239" t="str">
        <f t="shared" si="4"/>
        <v/>
      </c>
      <c r="I11" s="237" t="str">
        <f t="shared" si="4"/>
        <v/>
      </c>
      <c r="J11" s="237" t="str">
        <f t="shared" si="4"/>
        <v/>
      </c>
      <c r="K11" s="237" t="str">
        <f t="shared" si="4"/>
        <v/>
      </c>
      <c r="L11" s="240" t="str">
        <f t="shared" si="4"/>
        <v/>
      </c>
      <c r="M11" s="236" t="str">
        <f t="shared" si="4"/>
        <v/>
      </c>
      <c r="N11" s="237" t="str">
        <f t="shared" si="4"/>
        <v/>
      </c>
      <c r="O11" s="237" t="str">
        <f t="shared" si="4"/>
        <v/>
      </c>
      <c r="P11" s="237" t="str">
        <f t="shared" si="4"/>
        <v/>
      </c>
      <c r="Q11" s="237" t="str">
        <f t="shared" si="4"/>
        <v/>
      </c>
      <c r="R11" s="237" t="str">
        <f t="shared" si="4"/>
        <v/>
      </c>
      <c r="S11" s="237" t="str">
        <f t="shared" si="4"/>
        <v/>
      </c>
      <c r="T11" s="237" t="str">
        <f t="shared" si="4"/>
        <v/>
      </c>
      <c r="U11" s="238" t="str">
        <f t="shared" si="4"/>
        <v/>
      </c>
      <c r="V11" s="239" t="str">
        <f t="shared" si="4"/>
        <v/>
      </c>
      <c r="W11" s="237" t="str">
        <f t="shared" si="4"/>
        <v/>
      </c>
      <c r="X11" s="237" t="str">
        <f t="shared" si="4"/>
        <v/>
      </c>
      <c r="Y11" s="237" t="str">
        <f t="shared" si="4"/>
        <v/>
      </c>
      <c r="Z11" s="237" t="str">
        <f t="shared" si="4"/>
        <v/>
      </c>
      <c r="AA11" s="237" t="str">
        <f t="shared" si="4"/>
        <v/>
      </c>
      <c r="AB11" s="240" t="str">
        <f t="shared" si="4"/>
        <v>+</v>
      </c>
      <c r="AC11" s="236" t="str">
        <f t="shared" si="4"/>
        <v/>
      </c>
      <c r="AD11" s="237" t="str">
        <f t="shared" si="4"/>
        <v/>
      </c>
      <c r="AE11" s="237" t="str">
        <f t="shared" si="4"/>
        <v/>
      </c>
      <c r="AF11" s="237" t="str">
        <f t="shared" si="4"/>
        <v/>
      </c>
      <c r="AG11" s="237" t="str">
        <f t="shared" si="4"/>
        <v>+</v>
      </c>
      <c r="AH11" s="238" t="str">
        <f t="shared" si="4"/>
        <v/>
      </c>
      <c r="AI11" s="239" t="str">
        <f t="shared" ref="AI11:BN11" si="5">IF(AND(COUNTIFS(General_rating, 1, General_action, $B11, General_ID, AI$8)&gt;0,COUNTIFS(General_rating, -1, General_action, $B11, General_ID, AI$8)&gt;0),"+ / –",(IF(COUNTIFS(General_rating, 1, General_action, $B11, General_ID, AI$8)&gt;0, "+",(IF(COUNTIFS(General_rating, -1, General_action, $B11, General_ID, AI$8)&gt;0,"–", "")))))</f>
        <v/>
      </c>
      <c r="AJ11" s="237" t="str">
        <f t="shared" si="5"/>
        <v/>
      </c>
      <c r="AK11" s="237" t="str">
        <f t="shared" si="5"/>
        <v/>
      </c>
      <c r="AL11" s="237" t="str">
        <f t="shared" si="5"/>
        <v/>
      </c>
      <c r="AM11" s="237" t="str">
        <f t="shared" si="5"/>
        <v/>
      </c>
      <c r="AN11" s="240" t="str">
        <f t="shared" si="5"/>
        <v/>
      </c>
      <c r="AO11" s="236" t="str">
        <f t="shared" si="5"/>
        <v/>
      </c>
      <c r="AP11" s="237" t="str">
        <f t="shared" si="5"/>
        <v/>
      </c>
      <c r="AQ11" s="238" t="str">
        <f t="shared" si="5"/>
        <v/>
      </c>
      <c r="AR11" s="239" t="str">
        <f t="shared" si="5"/>
        <v/>
      </c>
      <c r="AS11" s="237" t="str">
        <f t="shared" si="5"/>
        <v/>
      </c>
      <c r="AT11" s="237" t="str">
        <f t="shared" si="5"/>
        <v/>
      </c>
      <c r="AU11" s="237" t="str">
        <f t="shared" si="5"/>
        <v/>
      </c>
      <c r="AV11" s="237" t="str">
        <f t="shared" si="5"/>
        <v/>
      </c>
      <c r="AW11" s="237" t="str">
        <f t="shared" si="5"/>
        <v/>
      </c>
      <c r="AX11" s="237" t="str">
        <f t="shared" si="5"/>
        <v/>
      </c>
      <c r="AY11" s="237" t="str">
        <f t="shared" si="5"/>
        <v/>
      </c>
      <c r="AZ11" s="237" t="str">
        <f t="shared" si="5"/>
        <v/>
      </c>
      <c r="BA11" s="240" t="str">
        <f t="shared" si="5"/>
        <v/>
      </c>
      <c r="BB11" s="236" t="str">
        <f t="shared" si="5"/>
        <v/>
      </c>
      <c r="BC11" s="237" t="str">
        <f t="shared" si="5"/>
        <v/>
      </c>
      <c r="BD11" s="237" t="str">
        <f t="shared" si="5"/>
        <v/>
      </c>
      <c r="BE11" s="237" t="str">
        <f t="shared" si="5"/>
        <v/>
      </c>
      <c r="BF11" s="238" t="str">
        <f t="shared" si="5"/>
        <v/>
      </c>
      <c r="BG11" s="239" t="str">
        <f t="shared" si="5"/>
        <v/>
      </c>
      <c r="BH11" s="237" t="str">
        <f t="shared" si="5"/>
        <v/>
      </c>
      <c r="BI11" s="237" t="str">
        <f t="shared" si="5"/>
        <v/>
      </c>
      <c r="BJ11" s="237" t="str">
        <f t="shared" si="5"/>
        <v/>
      </c>
      <c r="BK11" s="237" t="str">
        <f t="shared" si="5"/>
        <v/>
      </c>
      <c r="BL11" s="237" t="str">
        <f t="shared" si="5"/>
        <v/>
      </c>
      <c r="BM11" s="240" t="str">
        <f t="shared" si="5"/>
        <v/>
      </c>
      <c r="BN11" s="236" t="str">
        <f t="shared" si="5"/>
        <v/>
      </c>
      <c r="BO11" s="237" t="str">
        <f t="shared" ref="BO11:CT11" si="6">IF(AND(COUNTIFS(General_rating, 1, General_action, $B11, General_ID, BO$8)&gt;0,COUNTIFS(General_rating, -1, General_action, $B11, General_ID, BO$8)&gt;0),"+ / –",(IF(COUNTIFS(General_rating, 1, General_action, $B11, General_ID, BO$8)&gt;0, "+",(IF(COUNTIFS(General_rating, -1, General_action, $B11, General_ID, BO$8)&gt;0,"–", "")))))</f>
        <v/>
      </c>
      <c r="BP11" s="237" t="str">
        <f t="shared" si="6"/>
        <v/>
      </c>
      <c r="BQ11" s="237" t="str">
        <f t="shared" si="6"/>
        <v/>
      </c>
      <c r="BR11" s="237" t="str">
        <f t="shared" si="6"/>
        <v/>
      </c>
      <c r="BS11" s="237" t="str">
        <f t="shared" si="6"/>
        <v/>
      </c>
      <c r="BT11" s="238" t="str">
        <f t="shared" si="6"/>
        <v/>
      </c>
      <c r="BU11" s="239" t="str">
        <f t="shared" si="6"/>
        <v/>
      </c>
      <c r="BV11" s="237" t="str">
        <f t="shared" si="6"/>
        <v/>
      </c>
      <c r="BW11" s="237" t="str">
        <f t="shared" si="6"/>
        <v/>
      </c>
      <c r="BX11" s="237" t="str">
        <f t="shared" si="6"/>
        <v/>
      </c>
      <c r="BY11" s="237" t="str">
        <f t="shared" si="6"/>
        <v/>
      </c>
      <c r="BZ11" s="237" t="str">
        <f t="shared" si="6"/>
        <v>+</v>
      </c>
      <c r="CA11" s="237" t="str">
        <f t="shared" si="6"/>
        <v/>
      </c>
      <c r="CB11" s="240" t="str">
        <f t="shared" si="6"/>
        <v>+</v>
      </c>
      <c r="CC11" s="241" t="str">
        <f t="shared" si="6"/>
        <v/>
      </c>
      <c r="CD11" s="242" t="str">
        <f t="shared" si="6"/>
        <v/>
      </c>
      <c r="CE11" s="243" t="str">
        <f t="shared" si="6"/>
        <v/>
      </c>
      <c r="CF11" s="239" t="str">
        <f t="shared" si="6"/>
        <v/>
      </c>
      <c r="CG11" s="237" t="str">
        <f t="shared" si="6"/>
        <v/>
      </c>
      <c r="CH11" s="237" t="str">
        <f t="shared" si="6"/>
        <v/>
      </c>
      <c r="CI11" s="237" t="str">
        <f t="shared" si="6"/>
        <v/>
      </c>
      <c r="CJ11" s="237" t="str">
        <f t="shared" si="6"/>
        <v/>
      </c>
      <c r="CK11" s="237" t="str">
        <f t="shared" si="6"/>
        <v/>
      </c>
      <c r="CL11" s="240" t="str">
        <f t="shared" si="6"/>
        <v/>
      </c>
      <c r="CM11" s="236" t="str">
        <f t="shared" si="6"/>
        <v/>
      </c>
      <c r="CN11" s="237" t="str">
        <f t="shared" si="6"/>
        <v/>
      </c>
      <c r="CO11" s="237" t="str">
        <f t="shared" si="6"/>
        <v/>
      </c>
      <c r="CP11" s="237" t="str">
        <f t="shared" si="6"/>
        <v/>
      </c>
      <c r="CQ11" s="237" t="str">
        <f t="shared" si="6"/>
        <v/>
      </c>
      <c r="CR11" s="237" t="str">
        <f t="shared" si="6"/>
        <v/>
      </c>
      <c r="CS11" s="237" t="str">
        <f t="shared" si="6"/>
        <v/>
      </c>
      <c r="CT11" s="237" t="str">
        <f t="shared" si="6"/>
        <v/>
      </c>
      <c r="CU11" s="238" t="str">
        <f t="shared" ref="CU11:DX11" si="7">IF(AND(COUNTIFS(General_rating, 1, General_action, $B11, General_ID, CU$8)&gt;0,COUNTIFS(General_rating, -1, General_action, $B11, General_ID, CU$8)&gt;0),"+ / –",(IF(COUNTIFS(General_rating, 1, General_action, $B11, General_ID, CU$8)&gt;0, "+",(IF(COUNTIFS(General_rating, -1, General_action, $B11, General_ID, CU$8)&gt;0,"–", "")))))</f>
        <v/>
      </c>
      <c r="CV11" s="239" t="str">
        <f t="shared" si="7"/>
        <v/>
      </c>
      <c r="CW11" s="237" t="str">
        <f t="shared" si="7"/>
        <v/>
      </c>
      <c r="CX11" s="237" t="str">
        <f t="shared" si="7"/>
        <v/>
      </c>
      <c r="CY11" s="237" t="str">
        <f t="shared" si="7"/>
        <v/>
      </c>
      <c r="CZ11" s="237" t="str">
        <f t="shared" si="7"/>
        <v/>
      </c>
      <c r="DA11" s="237" t="str">
        <f t="shared" si="7"/>
        <v/>
      </c>
      <c r="DB11" s="237" t="str">
        <f t="shared" si="7"/>
        <v/>
      </c>
      <c r="DC11" s="237" t="str">
        <f t="shared" si="7"/>
        <v/>
      </c>
      <c r="DD11" s="237" t="str">
        <f t="shared" si="7"/>
        <v/>
      </c>
      <c r="DE11" s="240" t="str">
        <f t="shared" si="7"/>
        <v/>
      </c>
      <c r="DF11" s="241" t="str">
        <f t="shared" si="7"/>
        <v/>
      </c>
      <c r="DG11" s="242" t="str">
        <f t="shared" si="7"/>
        <v/>
      </c>
      <c r="DH11" s="242" t="str">
        <f t="shared" si="7"/>
        <v/>
      </c>
      <c r="DI11" s="242" t="str">
        <f t="shared" si="7"/>
        <v/>
      </c>
      <c r="DJ11" s="242" t="str">
        <f t="shared" si="7"/>
        <v/>
      </c>
      <c r="DK11" s="242" t="str">
        <f t="shared" si="7"/>
        <v/>
      </c>
      <c r="DL11" s="242" t="str">
        <f t="shared" si="7"/>
        <v/>
      </c>
      <c r="DM11" s="242" t="str">
        <f t="shared" si="7"/>
        <v/>
      </c>
      <c r="DN11" s="242" t="str">
        <f t="shared" si="7"/>
        <v/>
      </c>
      <c r="DO11" s="242" t="str">
        <f t="shared" si="7"/>
        <v/>
      </c>
      <c r="DP11" s="242" t="str">
        <f t="shared" si="7"/>
        <v/>
      </c>
      <c r="DQ11" s="242" t="str">
        <f t="shared" si="7"/>
        <v/>
      </c>
      <c r="DR11" s="242" t="str">
        <f t="shared" si="7"/>
        <v/>
      </c>
      <c r="DS11" s="242" t="str">
        <f t="shared" si="7"/>
        <v/>
      </c>
      <c r="DT11" s="242" t="str">
        <f t="shared" si="7"/>
        <v/>
      </c>
      <c r="DU11" s="242" t="str">
        <f t="shared" si="7"/>
        <v/>
      </c>
      <c r="DV11" s="242" t="str">
        <f t="shared" si="7"/>
        <v/>
      </c>
      <c r="DW11" s="242" t="str">
        <f t="shared" si="7"/>
        <v/>
      </c>
      <c r="DX11" s="243" t="str">
        <f t="shared" si="7"/>
        <v/>
      </c>
    </row>
    <row r="12" spans="1:128" x14ac:dyDescent="0.4">
      <c r="A12" s="36"/>
      <c r="B12" s="152" t="s">
        <v>147</v>
      </c>
      <c r="C12" s="236" t="str">
        <f t="shared" ref="C12:AQ12" si="8">IF(AND(COUNTIFS(General_rating, 1, General_subsector, $B12, General_ID, C$8)&gt;0,COUNTIFS(General_rating, -1, General_subsector, $B12, General_ID, C$8)&gt;0),"+ / –",(IF(COUNTIFS(General_rating, 1, General_subsector, $B12, General_ID, C$8)&gt;0, "+",(IF(COUNTIFS(General_rating, -1, General_subsector, $B12, General_ID, C$8)&gt;0,"–", "")))))</f>
        <v/>
      </c>
      <c r="D12" s="237" t="str">
        <f t="shared" si="8"/>
        <v/>
      </c>
      <c r="E12" s="237" t="str">
        <f t="shared" si="8"/>
        <v/>
      </c>
      <c r="F12" s="237" t="str">
        <f t="shared" si="8"/>
        <v/>
      </c>
      <c r="G12" s="238" t="str">
        <f t="shared" si="8"/>
        <v/>
      </c>
      <c r="H12" s="239" t="str">
        <f t="shared" si="8"/>
        <v/>
      </c>
      <c r="I12" s="237" t="str">
        <f t="shared" si="8"/>
        <v/>
      </c>
      <c r="J12" s="237" t="str">
        <f t="shared" si="8"/>
        <v/>
      </c>
      <c r="K12" s="237" t="str">
        <f t="shared" si="8"/>
        <v/>
      </c>
      <c r="L12" s="240" t="str">
        <f t="shared" si="8"/>
        <v/>
      </c>
      <c r="M12" s="236" t="str">
        <f t="shared" si="8"/>
        <v/>
      </c>
      <c r="N12" s="237" t="str">
        <f t="shared" si="8"/>
        <v/>
      </c>
      <c r="O12" s="237" t="str">
        <f t="shared" si="8"/>
        <v/>
      </c>
      <c r="P12" s="237" t="str">
        <f t="shared" si="8"/>
        <v/>
      </c>
      <c r="Q12" s="237" t="str">
        <f t="shared" si="8"/>
        <v/>
      </c>
      <c r="R12" s="237" t="str">
        <f t="shared" si="8"/>
        <v/>
      </c>
      <c r="S12" s="237" t="str">
        <f t="shared" si="8"/>
        <v/>
      </c>
      <c r="T12" s="237" t="str">
        <f t="shared" si="8"/>
        <v/>
      </c>
      <c r="U12" s="238" t="str">
        <f t="shared" si="8"/>
        <v/>
      </c>
      <c r="V12" s="239" t="str">
        <f t="shared" si="8"/>
        <v/>
      </c>
      <c r="W12" s="237" t="str">
        <f t="shared" si="8"/>
        <v/>
      </c>
      <c r="X12" s="237" t="str">
        <f t="shared" si="8"/>
        <v/>
      </c>
      <c r="Y12" s="237" t="str">
        <f t="shared" si="8"/>
        <v>+</v>
      </c>
      <c r="Z12" s="237" t="str">
        <f t="shared" si="8"/>
        <v/>
      </c>
      <c r="AA12" s="237" t="str">
        <f t="shared" si="8"/>
        <v/>
      </c>
      <c r="AB12" s="240" t="str">
        <f t="shared" si="8"/>
        <v/>
      </c>
      <c r="AC12" s="236" t="str">
        <f t="shared" si="8"/>
        <v/>
      </c>
      <c r="AD12" s="237" t="str">
        <f t="shared" si="8"/>
        <v/>
      </c>
      <c r="AE12" s="237" t="str">
        <f t="shared" si="8"/>
        <v/>
      </c>
      <c r="AF12" s="237" t="str">
        <f t="shared" si="8"/>
        <v/>
      </c>
      <c r="AG12" s="237" t="str">
        <f t="shared" si="8"/>
        <v/>
      </c>
      <c r="AH12" s="238" t="str">
        <f t="shared" si="8"/>
        <v/>
      </c>
      <c r="AI12" s="239" t="str">
        <f t="shared" si="8"/>
        <v/>
      </c>
      <c r="AJ12" s="237" t="str">
        <f t="shared" si="8"/>
        <v/>
      </c>
      <c r="AK12" s="237" t="str">
        <f t="shared" si="8"/>
        <v/>
      </c>
      <c r="AL12" s="237" t="str">
        <f t="shared" si="8"/>
        <v/>
      </c>
      <c r="AM12" s="237" t="str">
        <f t="shared" si="8"/>
        <v/>
      </c>
      <c r="AN12" s="240" t="str">
        <f t="shared" si="8"/>
        <v/>
      </c>
      <c r="AO12" s="236" t="str">
        <f t="shared" si="8"/>
        <v/>
      </c>
      <c r="AP12" s="237" t="str">
        <f t="shared" si="8"/>
        <v/>
      </c>
      <c r="AQ12" s="238" t="str">
        <f t="shared" si="8"/>
        <v/>
      </c>
      <c r="AR12" s="239"/>
      <c r="AS12" s="237" t="str">
        <f t="shared" ref="AS12:BX12" si="9">IF(AND(COUNTIFS(General_rating, 1, General_subsector, $B12, General_ID, AS$8)&gt;0,COUNTIFS(General_rating, -1, General_subsector, $B12, General_ID, AS$8)&gt;0),"+ / –",(IF(COUNTIFS(General_rating, 1, General_subsector, $B12, General_ID, AS$8)&gt;0, "+",(IF(COUNTIFS(General_rating, -1, General_subsector, $B12, General_ID, AS$8)&gt;0,"–", "")))))</f>
        <v/>
      </c>
      <c r="AT12" s="237" t="str">
        <f t="shared" si="9"/>
        <v/>
      </c>
      <c r="AU12" s="237" t="str">
        <f t="shared" si="9"/>
        <v/>
      </c>
      <c r="AV12" s="237" t="str">
        <f t="shared" si="9"/>
        <v/>
      </c>
      <c r="AW12" s="237" t="str">
        <f t="shared" si="9"/>
        <v>+</v>
      </c>
      <c r="AX12" s="237" t="str">
        <f t="shared" si="9"/>
        <v/>
      </c>
      <c r="AY12" s="237" t="str">
        <f t="shared" si="9"/>
        <v/>
      </c>
      <c r="AZ12" s="237" t="str">
        <f t="shared" si="9"/>
        <v/>
      </c>
      <c r="BA12" s="240" t="str">
        <f t="shared" si="9"/>
        <v>+</v>
      </c>
      <c r="BB12" s="236" t="str">
        <f t="shared" si="9"/>
        <v/>
      </c>
      <c r="BC12" s="237" t="str">
        <f t="shared" si="9"/>
        <v/>
      </c>
      <c r="BD12" s="237" t="str">
        <f t="shared" si="9"/>
        <v/>
      </c>
      <c r="BE12" s="237" t="str">
        <f t="shared" si="9"/>
        <v/>
      </c>
      <c r="BF12" s="238" t="str">
        <f t="shared" si="9"/>
        <v/>
      </c>
      <c r="BG12" s="239" t="str">
        <f t="shared" si="9"/>
        <v/>
      </c>
      <c r="BH12" s="237" t="str">
        <f t="shared" si="9"/>
        <v/>
      </c>
      <c r="BI12" s="237" t="str">
        <f t="shared" si="9"/>
        <v/>
      </c>
      <c r="BJ12" s="237" t="str">
        <f t="shared" si="9"/>
        <v/>
      </c>
      <c r="BK12" s="237" t="str">
        <f t="shared" si="9"/>
        <v/>
      </c>
      <c r="BL12" s="237" t="str">
        <f t="shared" si="9"/>
        <v/>
      </c>
      <c r="BM12" s="240" t="str">
        <f t="shared" si="9"/>
        <v/>
      </c>
      <c r="BN12" s="236" t="str">
        <f t="shared" si="9"/>
        <v/>
      </c>
      <c r="BO12" s="237" t="str">
        <f t="shared" si="9"/>
        <v/>
      </c>
      <c r="BP12" s="237" t="str">
        <f t="shared" si="9"/>
        <v>+</v>
      </c>
      <c r="BQ12" s="237" t="str">
        <f t="shared" si="9"/>
        <v/>
      </c>
      <c r="BR12" s="237" t="str">
        <f t="shared" si="9"/>
        <v/>
      </c>
      <c r="BS12" s="237" t="str">
        <f t="shared" si="9"/>
        <v/>
      </c>
      <c r="BT12" s="238" t="str">
        <f t="shared" si="9"/>
        <v/>
      </c>
      <c r="BU12" s="239" t="str">
        <f t="shared" si="9"/>
        <v/>
      </c>
      <c r="BV12" s="237" t="str">
        <f t="shared" si="9"/>
        <v/>
      </c>
      <c r="BW12" s="237" t="str">
        <f t="shared" si="9"/>
        <v/>
      </c>
      <c r="BX12" s="237" t="str">
        <f t="shared" si="9"/>
        <v/>
      </c>
      <c r="BY12" s="237" t="str">
        <f t="shared" ref="BY12:DD12" si="10">IF(AND(COUNTIFS(General_rating, 1, General_subsector, $B12, General_ID, BY$8)&gt;0,COUNTIFS(General_rating, -1, General_subsector, $B12, General_ID, BY$8)&gt;0),"+ / –",(IF(COUNTIFS(General_rating, 1, General_subsector, $B12, General_ID, BY$8)&gt;0, "+",(IF(COUNTIFS(General_rating, -1, General_subsector, $B12, General_ID, BY$8)&gt;0,"–", "")))))</f>
        <v/>
      </c>
      <c r="BZ12" s="237" t="str">
        <f t="shared" si="10"/>
        <v/>
      </c>
      <c r="CA12" s="237" t="str">
        <f t="shared" si="10"/>
        <v/>
      </c>
      <c r="CB12" s="240" t="str">
        <f t="shared" si="10"/>
        <v/>
      </c>
      <c r="CC12" s="241" t="str">
        <f t="shared" si="10"/>
        <v/>
      </c>
      <c r="CD12" s="242" t="str">
        <f t="shared" si="10"/>
        <v/>
      </c>
      <c r="CE12" s="243" t="str">
        <f t="shared" si="10"/>
        <v/>
      </c>
      <c r="CF12" s="239" t="str">
        <f t="shared" si="10"/>
        <v/>
      </c>
      <c r="CG12" s="237" t="str">
        <f t="shared" si="10"/>
        <v/>
      </c>
      <c r="CH12" s="237" t="str">
        <f t="shared" si="10"/>
        <v/>
      </c>
      <c r="CI12" s="237" t="str">
        <f t="shared" si="10"/>
        <v/>
      </c>
      <c r="CJ12" s="237" t="str">
        <f t="shared" si="10"/>
        <v/>
      </c>
      <c r="CK12" s="237" t="str">
        <f t="shared" si="10"/>
        <v/>
      </c>
      <c r="CL12" s="240" t="str">
        <f t="shared" si="10"/>
        <v/>
      </c>
      <c r="CM12" s="236" t="str">
        <f t="shared" si="10"/>
        <v/>
      </c>
      <c r="CN12" s="237" t="str">
        <f t="shared" si="10"/>
        <v/>
      </c>
      <c r="CO12" s="237" t="str">
        <f t="shared" si="10"/>
        <v/>
      </c>
      <c r="CP12" s="237" t="str">
        <f t="shared" si="10"/>
        <v/>
      </c>
      <c r="CQ12" s="237" t="str">
        <f t="shared" si="10"/>
        <v/>
      </c>
      <c r="CR12" s="237" t="str">
        <f t="shared" si="10"/>
        <v/>
      </c>
      <c r="CS12" s="237" t="str">
        <f t="shared" si="10"/>
        <v/>
      </c>
      <c r="CT12" s="237" t="str">
        <f t="shared" si="10"/>
        <v/>
      </c>
      <c r="CU12" s="238" t="str">
        <f t="shared" si="10"/>
        <v/>
      </c>
      <c r="CV12" s="239" t="str">
        <f t="shared" si="10"/>
        <v/>
      </c>
      <c r="CW12" s="237" t="str">
        <f t="shared" si="10"/>
        <v/>
      </c>
      <c r="CX12" s="237" t="str">
        <f t="shared" si="10"/>
        <v/>
      </c>
      <c r="CY12" s="237" t="str">
        <f t="shared" si="10"/>
        <v/>
      </c>
      <c r="CZ12" s="237" t="str">
        <f t="shared" si="10"/>
        <v/>
      </c>
      <c r="DA12" s="237" t="str">
        <f t="shared" si="10"/>
        <v>+</v>
      </c>
      <c r="DB12" s="237" t="str">
        <f t="shared" si="10"/>
        <v/>
      </c>
      <c r="DC12" s="237" t="str">
        <f t="shared" si="10"/>
        <v/>
      </c>
      <c r="DD12" s="237" t="str">
        <f t="shared" si="10"/>
        <v/>
      </c>
      <c r="DE12" s="240" t="str">
        <f t="shared" ref="DE12:DX12" si="11">IF(AND(COUNTIFS(General_rating, 1, General_subsector, $B12, General_ID, DE$8)&gt;0,COUNTIFS(General_rating, -1, General_subsector, $B12, General_ID, DE$8)&gt;0),"+ / –",(IF(COUNTIFS(General_rating, 1, General_subsector, $B12, General_ID, DE$8)&gt;0, "+",(IF(COUNTIFS(General_rating, -1, General_subsector, $B12, General_ID, DE$8)&gt;0,"–", "")))))</f>
        <v/>
      </c>
      <c r="DF12" s="241" t="str">
        <f t="shared" si="11"/>
        <v/>
      </c>
      <c r="DG12" s="242" t="str">
        <f t="shared" si="11"/>
        <v/>
      </c>
      <c r="DH12" s="242" t="str">
        <f t="shared" si="11"/>
        <v/>
      </c>
      <c r="DI12" s="242" t="str">
        <f t="shared" si="11"/>
        <v/>
      </c>
      <c r="DJ12" s="242" t="str">
        <f t="shared" si="11"/>
        <v/>
      </c>
      <c r="DK12" s="242" t="str">
        <f t="shared" si="11"/>
        <v/>
      </c>
      <c r="DL12" s="242" t="str">
        <f t="shared" si="11"/>
        <v/>
      </c>
      <c r="DM12" s="242" t="str">
        <f t="shared" si="11"/>
        <v/>
      </c>
      <c r="DN12" s="242" t="str">
        <f t="shared" si="11"/>
        <v/>
      </c>
      <c r="DO12" s="242" t="str">
        <f t="shared" si="11"/>
        <v/>
      </c>
      <c r="DP12" s="242" t="str">
        <f t="shared" si="11"/>
        <v/>
      </c>
      <c r="DQ12" s="242" t="str">
        <f t="shared" si="11"/>
        <v/>
      </c>
      <c r="DR12" s="242" t="str">
        <f t="shared" si="11"/>
        <v/>
      </c>
      <c r="DS12" s="242" t="str">
        <f t="shared" si="11"/>
        <v/>
      </c>
      <c r="DT12" s="242" t="str">
        <f t="shared" si="11"/>
        <v/>
      </c>
      <c r="DU12" s="242" t="str">
        <f t="shared" si="11"/>
        <v/>
      </c>
      <c r="DV12" s="242" t="str">
        <f t="shared" si="11"/>
        <v/>
      </c>
      <c r="DW12" s="242" t="str">
        <f t="shared" si="11"/>
        <v/>
      </c>
      <c r="DX12" s="243" t="str">
        <f t="shared" si="11"/>
        <v/>
      </c>
    </row>
    <row r="13" spans="1:128" outlineLevel="1" x14ac:dyDescent="0.4">
      <c r="A13" s="36"/>
      <c r="B13" s="153" t="s">
        <v>355</v>
      </c>
      <c r="C13" s="236" t="str">
        <f t="shared" ref="C13:L14" si="12">IF(AND(COUNTIFS(General_rating, 1, General_action, $B13, General_ID, C$8)&gt;0,COUNTIFS(General_rating, -1, General_action, $B13, General_ID, C$8)&gt;0),"+ / –",(IF(COUNTIFS(General_rating, 1, General_action, $B13, General_ID, C$8)&gt;0, "+",(IF(COUNTIFS(General_rating, -1, General_action, $B13, General_ID, C$8)&gt;0,"–", "")))))</f>
        <v/>
      </c>
      <c r="D13" s="237" t="str">
        <f t="shared" si="12"/>
        <v/>
      </c>
      <c r="E13" s="237" t="str">
        <f t="shared" si="12"/>
        <v/>
      </c>
      <c r="F13" s="237" t="str">
        <f t="shared" si="12"/>
        <v/>
      </c>
      <c r="G13" s="238" t="str">
        <f t="shared" si="12"/>
        <v/>
      </c>
      <c r="H13" s="239" t="str">
        <f t="shared" si="12"/>
        <v/>
      </c>
      <c r="I13" s="237" t="str">
        <f t="shared" si="12"/>
        <v/>
      </c>
      <c r="J13" s="237" t="str">
        <f t="shared" si="12"/>
        <v/>
      </c>
      <c r="K13" s="237" t="str">
        <f t="shared" si="12"/>
        <v/>
      </c>
      <c r="L13" s="240" t="str">
        <f t="shared" si="12"/>
        <v/>
      </c>
      <c r="M13" s="236" t="str">
        <f t="shared" ref="M13:V14" si="13">IF(AND(COUNTIFS(General_rating, 1, General_action, $B13, General_ID, M$8)&gt;0,COUNTIFS(General_rating, -1, General_action, $B13, General_ID, M$8)&gt;0),"+ / –",(IF(COUNTIFS(General_rating, 1, General_action, $B13, General_ID, M$8)&gt;0, "+",(IF(COUNTIFS(General_rating, -1, General_action, $B13, General_ID, M$8)&gt;0,"–", "")))))</f>
        <v/>
      </c>
      <c r="N13" s="237" t="str">
        <f t="shared" si="13"/>
        <v/>
      </c>
      <c r="O13" s="237" t="str">
        <f t="shared" si="13"/>
        <v/>
      </c>
      <c r="P13" s="237" t="str">
        <f t="shared" si="13"/>
        <v/>
      </c>
      <c r="Q13" s="237" t="str">
        <f t="shared" si="13"/>
        <v/>
      </c>
      <c r="R13" s="237" t="str">
        <f t="shared" si="13"/>
        <v/>
      </c>
      <c r="S13" s="237" t="str">
        <f t="shared" si="13"/>
        <v/>
      </c>
      <c r="T13" s="237" t="str">
        <f t="shared" si="13"/>
        <v/>
      </c>
      <c r="U13" s="238" t="str">
        <f t="shared" si="13"/>
        <v/>
      </c>
      <c r="V13" s="239" t="str">
        <f t="shared" si="13"/>
        <v/>
      </c>
      <c r="W13" s="237" t="str">
        <f t="shared" ref="W13:AF14" si="14">IF(AND(COUNTIFS(General_rating, 1, General_action, $B13, General_ID, W$8)&gt;0,COUNTIFS(General_rating, -1, General_action, $B13, General_ID, W$8)&gt;0),"+ / –",(IF(COUNTIFS(General_rating, 1, General_action, $B13, General_ID, W$8)&gt;0, "+",(IF(COUNTIFS(General_rating, -1, General_action, $B13, General_ID, W$8)&gt;0,"–", "")))))</f>
        <v/>
      </c>
      <c r="X13" s="237" t="str">
        <f t="shared" si="14"/>
        <v/>
      </c>
      <c r="Y13" s="237" t="str">
        <f t="shared" si="14"/>
        <v/>
      </c>
      <c r="Z13" s="237" t="str">
        <f t="shared" si="14"/>
        <v/>
      </c>
      <c r="AA13" s="237" t="str">
        <f t="shared" si="14"/>
        <v/>
      </c>
      <c r="AB13" s="240" t="str">
        <f t="shared" si="14"/>
        <v/>
      </c>
      <c r="AC13" s="236" t="str">
        <f t="shared" si="14"/>
        <v/>
      </c>
      <c r="AD13" s="237" t="str">
        <f t="shared" si="14"/>
        <v/>
      </c>
      <c r="AE13" s="237" t="str">
        <f t="shared" si="14"/>
        <v/>
      </c>
      <c r="AF13" s="237" t="str">
        <f t="shared" si="14"/>
        <v/>
      </c>
      <c r="AG13" s="237" t="str">
        <f t="shared" ref="AG13:AQ14" si="15">IF(AND(COUNTIFS(General_rating, 1, General_action, $B13, General_ID, AG$8)&gt;0,COUNTIFS(General_rating, -1, General_action, $B13, General_ID, AG$8)&gt;0),"+ / –",(IF(COUNTIFS(General_rating, 1, General_action, $B13, General_ID, AG$8)&gt;0, "+",(IF(COUNTIFS(General_rating, -1, General_action, $B13, General_ID, AG$8)&gt;0,"–", "")))))</f>
        <v/>
      </c>
      <c r="AH13" s="238" t="str">
        <f t="shared" si="15"/>
        <v/>
      </c>
      <c r="AI13" s="239" t="str">
        <f t="shared" si="15"/>
        <v/>
      </c>
      <c r="AJ13" s="237" t="str">
        <f t="shared" si="15"/>
        <v/>
      </c>
      <c r="AK13" s="237" t="str">
        <f t="shared" si="15"/>
        <v/>
      </c>
      <c r="AL13" s="237" t="str">
        <f t="shared" si="15"/>
        <v/>
      </c>
      <c r="AM13" s="237" t="str">
        <f t="shared" si="15"/>
        <v/>
      </c>
      <c r="AN13" s="240" t="str">
        <f t="shared" si="15"/>
        <v/>
      </c>
      <c r="AO13" s="236" t="str">
        <f t="shared" si="15"/>
        <v/>
      </c>
      <c r="AP13" s="237" t="str">
        <f t="shared" si="15"/>
        <v/>
      </c>
      <c r="AQ13" s="238" t="str">
        <f t="shared" si="15"/>
        <v/>
      </c>
      <c r="AR13" s="239"/>
      <c r="AS13" s="237" t="str">
        <f t="shared" ref="AS13:BB14" si="16">IF(AND(COUNTIFS(General_rating, 1, General_action, $B13, General_ID, AS$8)&gt;0,COUNTIFS(General_rating, -1, General_action, $B13, General_ID, AS$8)&gt;0),"+ / –",(IF(COUNTIFS(General_rating, 1, General_action, $B13, General_ID, AS$8)&gt;0, "+",(IF(COUNTIFS(General_rating, -1, General_action, $B13, General_ID, AS$8)&gt;0,"–", "")))))</f>
        <v/>
      </c>
      <c r="AT13" s="237" t="str">
        <f t="shared" si="16"/>
        <v/>
      </c>
      <c r="AU13" s="237" t="str">
        <f t="shared" si="16"/>
        <v/>
      </c>
      <c r="AV13" s="237" t="str">
        <f t="shared" si="16"/>
        <v/>
      </c>
      <c r="AW13" s="237" t="str">
        <f t="shared" si="16"/>
        <v/>
      </c>
      <c r="AX13" s="237" t="str">
        <f t="shared" si="16"/>
        <v/>
      </c>
      <c r="AY13" s="237" t="str">
        <f t="shared" si="16"/>
        <v/>
      </c>
      <c r="AZ13" s="237" t="str">
        <f t="shared" si="16"/>
        <v/>
      </c>
      <c r="BA13" s="240" t="str">
        <f t="shared" si="16"/>
        <v>+</v>
      </c>
      <c r="BB13" s="236" t="str">
        <f t="shared" si="16"/>
        <v/>
      </c>
      <c r="BC13" s="237" t="str">
        <f t="shared" ref="BC13:BL14" si="17">IF(AND(COUNTIFS(General_rating, 1, General_action, $B13, General_ID, BC$8)&gt;0,COUNTIFS(General_rating, -1, General_action, $B13, General_ID, BC$8)&gt;0),"+ / –",(IF(COUNTIFS(General_rating, 1, General_action, $B13, General_ID, BC$8)&gt;0, "+",(IF(COUNTIFS(General_rating, -1, General_action, $B13, General_ID, BC$8)&gt;0,"–", "")))))</f>
        <v/>
      </c>
      <c r="BD13" s="237" t="str">
        <f t="shared" si="17"/>
        <v/>
      </c>
      <c r="BE13" s="237" t="str">
        <f t="shared" si="17"/>
        <v/>
      </c>
      <c r="BF13" s="238" t="str">
        <f t="shared" si="17"/>
        <v/>
      </c>
      <c r="BG13" s="239" t="str">
        <f t="shared" si="17"/>
        <v/>
      </c>
      <c r="BH13" s="237" t="str">
        <f t="shared" si="17"/>
        <v/>
      </c>
      <c r="BI13" s="237" t="str">
        <f t="shared" si="17"/>
        <v/>
      </c>
      <c r="BJ13" s="237" t="str">
        <f t="shared" si="17"/>
        <v/>
      </c>
      <c r="BK13" s="237" t="str">
        <f t="shared" si="17"/>
        <v/>
      </c>
      <c r="BL13" s="237" t="str">
        <f t="shared" si="17"/>
        <v/>
      </c>
      <c r="BM13" s="240" t="str">
        <f t="shared" ref="BM13:BV14" si="18">IF(AND(COUNTIFS(General_rating, 1, General_action, $B13, General_ID, BM$8)&gt;0,COUNTIFS(General_rating, -1, General_action, $B13, General_ID, BM$8)&gt;0),"+ / –",(IF(COUNTIFS(General_rating, 1, General_action, $B13, General_ID, BM$8)&gt;0, "+",(IF(COUNTIFS(General_rating, -1, General_action, $B13, General_ID, BM$8)&gt;0,"–", "")))))</f>
        <v/>
      </c>
      <c r="BN13" s="236" t="str">
        <f t="shared" si="18"/>
        <v/>
      </c>
      <c r="BO13" s="237" t="str">
        <f t="shared" si="18"/>
        <v/>
      </c>
      <c r="BP13" s="237" t="str">
        <f t="shared" si="18"/>
        <v>+</v>
      </c>
      <c r="BQ13" s="237" t="str">
        <f t="shared" si="18"/>
        <v/>
      </c>
      <c r="BR13" s="237" t="str">
        <f t="shared" si="18"/>
        <v/>
      </c>
      <c r="BS13" s="237" t="str">
        <f t="shared" si="18"/>
        <v/>
      </c>
      <c r="BT13" s="238" t="str">
        <f t="shared" si="18"/>
        <v/>
      </c>
      <c r="BU13" s="239" t="str">
        <f t="shared" si="18"/>
        <v/>
      </c>
      <c r="BV13" s="237" t="str">
        <f t="shared" si="18"/>
        <v/>
      </c>
      <c r="BW13" s="237" t="str">
        <f t="shared" ref="BW13:CF14" si="19">IF(AND(COUNTIFS(General_rating, 1, General_action, $B13, General_ID, BW$8)&gt;0,COUNTIFS(General_rating, -1, General_action, $B13, General_ID, BW$8)&gt;0),"+ / –",(IF(COUNTIFS(General_rating, 1, General_action, $B13, General_ID, BW$8)&gt;0, "+",(IF(COUNTIFS(General_rating, -1, General_action, $B13, General_ID, BW$8)&gt;0,"–", "")))))</f>
        <v/>
      </c>
      <c r="BX13" s="237" t="str">
        <f t="shared" si="19"/>
        <v/>
      </c>
      <c r="BY13" s="237" t="str">
        <f t="shared" si="19"/>
        <v/>
      </c>
      <c r="BZ13" s="237" t="str">
        <f t="shared" si="19"/>
        <v/>
      </c>
      <c r="CA13" s="237" t="str">
        <f t="shared" si="19"/>
        <v/>
      </c>
      <c r="CB13" s="240" t="str">
        <f t="shared" si="19"/>
        <v/>
      </c>
      <c r="CC13" s="241" t="str">
        <f t="shared" si="19"/>
        <v/>
      </c>
      <c r="CD13" s="242" t="str">
        <f t="shared" si="19"/>
        <v/>
      </c>
      <c r="CE13" s="243" t="str">
        <f t="shared" si="19"/>
        <v/>
      </c>
      <c r="CF13" s="239" t="str">
        <f t="shared" si="19"/>
        <v/>
      </c>
      <c r="CG13" s="237" t="str">
        <f t="shared" ref="CG13:CP14" si="20">IF(AND(COUNTIFS(General_rating, 1, General_action, $B13, General_ID, CG$8)&gt;0,COUNTIFS(General_rating, -1, General_action, $B13, General_ID, CG$8)&gt;0),"+ / –",(IF(COUNTIFS(General_rating, 1, General_action, $B13, General_ID, CG$8)&gt;0, "+",(IF(COUNTIFS(General_rating, -1, General_action, $B13, General_ID, CG$8)&gt;0,"–", "")))))</f>
        <v/>
      </c>
      <c r="CH13" s="237" t="str">
        <f t="shared" si="20"/>
        <v/>
      </c>
      <c r="CI13" s="237" t="str">
        <f t="shared" si="20"/>
        <v/>
      </c>
      <c r="CJ13" s="237" t="str">
        <f t="shared" si="20"/>
        <v/>
      </c>
      <c r="CK13" s="237" t="str">
        <f t="shared" si="20"/>
        <v/>
      </c>
      <c r="CL13" s="240" t="str">
        <f t="shared" si="20"/>
        <v/>
      </c>
      <c r="CM13" s="236" t="str">
        <f t="shared" si="20"/>
        <v/>
      </c>
      <c r="CN13" s="237" t="str">
        <f t="shared" si="20"/>
        <v/>
      </c>
      <c r="CO13" s="237" t="str">
        <f t="shared" si="20"/>
        <v/>
      </c>
      <c r="CP13" s="237" t="str">
        <f t="shared" si="20"/>
        <v/>
      </c>
      <c r="CQ13" s="237" t="str">
        <f t="shared" ref="CQ13:CZ14" si="21">IF(AND(COUNTIFS(General_rating, 1, General_action, $B13, General_ID, CQ$8)&gt;0,COUNTIFS(General_rating, -1, General_action, $B13, General_ID, CQ$8)&gt;0),"+ / –",(IF(COUNTIFS(General_rating, 1, General_action, $B13, General_ID, CQ$8)&gt;0, "+",(IF(COUNTIFS(General_rating, -1, General_action, $B13, General_ID, CQ$8)&gt;0,"–", "")))))</f>
        <v/>
      </c>
      <c r="CR13" s="237" t="str">
        <f t="shared" si="21"/>
        <v/>
      </c>
      <c r="CS13" s="237" t="str">
        <f t="shared" si="21"/>
        <v/>
      </c>
      <c r="CT13" s="237" t="str">
        <f t="shared" si="21"/>
        <v/>
      </c>
      <c r="CU13" s="238" t="str">
        <f t="shared" si="21"/>
        <v/>
      </c>
      <c r="CV13" s="239" t="str">
        <f t="shared" si="21"/>
        <v/>
      </c>
      <c r="CW13" s="237" t="str">
        <f t="shared" si="21"/>
        <v/>
      </c>
      <c r="CX13" s="237" t="str">
        <f t="shared" si="21"/>
        <v/>
      </c>
      <c r="CY13" s="237" t="str">
        <f t="shared" si="21"/>
        <v/>
      </c>
      <c r="CZ13" s="237" t="str">
        <f t="shared" si="21"/>
        <v/>
      </c>
      <c r="DA13" s="237" t="str">
        <f t="shared" ref="DA13:DJ14" si="22">IF(AND(COUNTIFS(General_rating, 1, General_action, $B13, General_ID, DA$8)&gt;0,COUNTIFS(General_rating, -1, General_action, $B13, General_ID, DA$8)&gt;0),"+ / –",(IF(COUNTIFS(General_rating, 1, General_action, $B13, General_ID, DA$8)&gt;0, "+",(IF(COUNTIFS(General_rating, -1, General_action, $B13, General_ID, DA$8)&gt;0,"–", "")))))</f>
        <v>+</v>
      </c>
      <c r="DB13" s="237" t="str">
        <f t="shared" si="22"/>
        <v/>
      </c>
      <c r="DC13" s="237" t="str">
        <f t="shared" si="22"/>
        <v/>
      </c>
      <c r="DD13" s="237" t="str">
        <f t="shared" si="22"/>
        <v/>
      </c>
      <c r="DE13" s="240" t="str">
        <f t="shared" si="22"/>
        <v/>
      </c>
      <c r="DF13" s="241" t="str">
        <f t="shared" si="22"/>
        <v/>
      </c>
      <c r="DG13" s="242" t="str">
        <f t="shared" si="22"/>
        <v/>
      </c>
      <c r="DH13" s="242" t="str">
        <f t="shared" si="22"/>
        <v/>
      </c>
      <c r="DI13" s="242" t="str">
        <f t="shared" si="22"/>
        <v/>
      </c>
      <c r="DJ13" s="242" t="str">
        <f t="shared" si="22"/>
        <v/>
      </c>
      <c r="DK13" s="242" t="str">
        <f t="shared" ref="DK13:DX14" si="23">IF(AND(COUNTIFS(General_rating, 1, General_action, $B13, General_ID, DK$8)&gt;0,COUNTIFS(General_rating, -1, General_action, $B13, General_ID, DK$8)&gt;0),"+ / –",(IF(COUNTIFS(General_rating, 1, General_action, $B13, General_ID, DK$8)&gt;0, "+",(IF(COUNTIFS(General_rating, -1, General_action, $B13, General_ID, DK$8)&gt;0,"–", "")))))</f>
        <v/>
      </c>
      <c r="DL13" s="242" t="str">
        <f t="shared" si="23"/>
        <v/>
      </c>
      <c r="DM13" s="242" t="str">
        <f t="shared" si="23"/>
        <v/>
      </c>
      <c r="DN13" s="242" t="str">
        <f t="shared" si="23"/>
        <v/>
      </c>
      <c r="DO13" s="242" t="str">
        <f t="shared" si="23"/>
        <v/>
      </c>
      <c r="DP13" s="242" t="str">
        <f t="shared" si="23"/>
        <v/>
      </c>
      <c r="DQ13" s="242" t="str">
        <f t="shared" si="23"/>
        <v/>
      </c>
      <c r="DR13" s="242" t="str">
        <f t="shared" si="23"/>
        <v/>
      </c>
      <c r="DS13" s="242" t="str">
        <f t="shared" si="23"/>
        <v/>
      </c>
      <c r="DT13" s="242" t="str">
        <f t="shared" si="23"/>
        <v/>
      </c>
      <c r="DU13" s="242" t="str">
        <f t="shared" si="23"/>
        <v/>
      </c>
      <c r="DV13" s="242" t="str">
        <f t="shared" si="23"/>
        <v/>
      </c>
      <c r="DW13" s="242" t="str">
        <f t="shared" si="23"/>
        <v/>
      </c>
      <c r="DX13" s="243" t="str">
        <f t="shared" si="23"/>
        <v/>
      </c>
    </row>
    <row r="14" spans="1:128" outlineLevel="1" x14ac:dyDescent="0.4">
      <c r="A14" s="36"/>
      <c r="B14" s="153" t="s">
        <v>352</v>
      </c>
      <c r="C14" s="236" t="str">
        <f t="shared" si="12"/>
        <v/>
      </c>
      <c r="D14" s="237" t="str">
        <f t="shared" si="12"/>
        <v/>
      </c>
      <c r="E14" s="237" t="str">
        <f t="shared" si="12"/>
        <v/>
      </c>
      <c r="F14" s="237" t="str">
        <f t="shared" si="12"/>
        <v/>
      </c>
      <c r="G14" s="238" t="str">
        <f t="shared" si="12"/>
        <v/>
      </c>
      <c r="H14" s="239" t="str">
        <f t="shared" si="12"/>
        <v/>
      </c>
      <c r="I14" s="237" t="str">
        <f t="shared" si="12"/>
        <v/>
      </c>
      <c r="J14" s="237" t="str">
        <f t="shared" si="12"/>
        <v/>
      </c>
      <c r="K14" s="237" t="str">
        <f t="shared" si="12"/>
        <v/>
      </c>
      <c r="L14" s="240" t="str">
        <f t="shared" si="12"/>
        <v/>
      </c>
      <c r="M14" s="236" t="str">
        <f t="shared" si="13"/>
        <v/>
      </c>
      <c r="N14" s="237" t="str">
        <f t="shared" si="13"/>
        <v/>
      </c>
      <c r="O14" s="237" t="str">
        <f t="shared" si="13"/>
        <v/>
      </c>
      <c r="P14" s="237" t="str">
        <f t="shared" si="13"/>
        <v/>
      </c>
      <c r="Q14" s="237" t="str">
        <f t="shared" si="13"/>
        <v/>
      </c>
      <c r="R14" s="237" t="str">
        <f t="shared" si="13"/>
        <v/>
      </c>
      <c r="S14" s="237" t="str">
        <f t="shared" si="13"/>
        <v/>
      </c>
      <c r="T14" s="237" t="str">
        <f t="shared" si="13"/>
        <v/>
      </c>
      <c r="U14" s="238" t="str">
        <f t="shared" si="13"/>
        <v/>
      </c>
      <c r="V14" s="239" t="str">
        <f t="shared" si="13"/>
        <v/>
      </c>
      <c r="W14" s="237" t="str">
        <f t="shared" si="14"/>
        <v/>
      </c>
      <c r="X14" s="237" t="str">
        <f t="shared" si="14"/>
        <v/>
      </c>
      <c r="Y14" s="237" t="str">
        <f t="shared" si="14"/>
        <v>+</v>
      </c>
      <c r="Z14" s="237" t="str">
        <f t="shared" si="14"/>
        <v/>
      </c>
      <c r="AA14" s="237" t="str">
        <f t="shared" si="14"/>
        <v/>
      </c>
      <c r="AB14" s="240" t="str">
        <f t="shared" si="14"/>
        <v/>
      </c>
      <c r="AC14" s="236" t="str">
        <f t="shared" si="14"/>
        <v/>
      </c>
      <c r="AD14" s="237" t="str">
        <f t="shared" si="14"/>
        <v/>
      </c>
      <c r="AE14" s="237" t="str">
        <f t="shared" si="14"/>
        <v/>
      </c>
      <c r="AF14" s="237" t="str">
        <f t="shared" si="14"/>
        <v/>
      </c>
      <c r="AG14" s="237" t="str">
        <f t="shared" si="15"/>
        <v/>
      </c>
      <c r="AH14" s="238" t="str">
        <f t="shared" si="15"/>
        <v/>
      </c>
      <c r="AI14" s="239" t="str">
        <f t="shared" si="15"/>
        <v/>
      </c>
      <c r="AJ14" s="237" t="str">
        <f t="shared" si="15"/>
        <v/>
      </c>
      <c r="AK14" s="237" t="str">
        <f t="shared" si="15"/>
        <v/>
      </c>
      <c r="AL14" s="237" t="str">
        <f t="shared" si="15"/>
        <v/>
      </c>
      <c r="AM14" s="237" t="str">
        <f t="shared" si="15"/>
        <v/>
      </c>
      <c r="AN14" s="240" t="str">
        <f t="shared" si="15"/>
        <v/>
      </c>
      <c r="AO14" s="236" t="str">
        <f t="shared" si="15"/>
        <v/>
      </c>
      <c r="AP14" s="237" t="str">
        <f t="shared" si="15"/>
        <v/>
      </c>
      <c r="AQ14" s="238" t="str">
        <f t="shared" si="15"/>
        <v/>
      </c>
      <c r="AR14" s="239" t="str">
        <f>IF(AND(COUNTIFS(General_rating, 1, General_action, $B14, General_ID, AR$8)&gt;0,COUNTIFS(General_rating, -1, General_action, $B14, General_ID, AR$8)&gt;0),"+ / –",(IF(COUNTIFS(General_rating, 1, General_action, $B14, General_ID, AR$8)&gt;0, "+",(IF(COUNTIFS(General_rating, -1, General_action, $B14, General_ID, AR$8)&gt;0,"–", "")))))</f>
        <v/>
      </c>
      <c r="AS14" s="237" t="str">
        <f t="shared" si="16"/>
        <v/>
      </c>
      <c r="AT14" s="237" t="str">
        <f t="shared" si="16"/>
        <v/>
      </c>
      <c r="AU14" s="237" t="str">
        <f t="shared" si="16"/>
        <v/>
      </c>
      <c r="AV14" s="237" t="str">
        <f t="shared" si="16"/>
        <v/>
      </c>
      <c r="AW14" s="237" t="str">
        <f t="shared" si="16"/>
        <v>+</v>
      </c>
      <c r="AX14" s="237" t="str">
        <f t="shared" si="16"/>
        <v/>
      </c>
      <c r="AY14" s="237" t="str">
        <f t="shared" si="16"/>
        <v/>
      </c>
      <c r="AZ14" s="237" t="str">
        <f t="shared" si="16"/>
        <v/>
      </c>
      <c r="BA14" s="240" t="str">
        <f t="shared" si="16"/>
        <v/>
      </c>
      <c r="BB14" s="236" t="str">
        <f t="shared" si="16"/>
        <v/>
      </c>
      <c r="BC14" s="237" t="str">
        <f t="shared" si="17"/>
        <v/>
      </c>
      <c r="BD14" s="237" t="str">
        <f t="shared" si="17"/>
        <v/>
      </c>
      <c r="BE14" s="237" t="str">
        <f t="shared" si="17"/>
        <v/>
      </c>
      <c r="BF14" s="238" t="str">
        <f t="shared" si="17"/>
        <v/>
      </c>
      <c r="BG14" s="239" t="str">
        <f t="shared" si="17"/>
        <v/>
      </c>
      <c r="BH14" s="237" t="str">
        <f t="shared" si="17"/>
        <v/>
      </c>
      <c r="BI14" s="237" t="str">
        <f t="shared" si="17"/>
        <v/>
      </c>
      <c r="BJ14" s="237" t="str">
        <f t="shared" si="17"/>
        <v/>
      </c>
      <c r="BK14" s="237" t="str">
        <f t="shared" si="17"/>
        <v/>
      </c>
      <c r="BL14" s="237" t="str">
        <f t="shared" si="17"/>
        <v/>
      </c>
      <c r="BM14" s="240" t="str">
        <f t="shared" si="18"/>
        <v/>
      </c>
      <c r="BN14" s="236" t="str">
        <f t="shared" si="18"/>
        <v/>
      </c>
      <c r="BO14" s="237" t="str">
        <f t="shared" si="18"/>
        <v/>
      </c>
      <c r="BP14" s="237" t="str">
        <f t="shared" si="18"/>
        <v/>
      </c>
      <c r="BQ14" s="237" t="str">
        <f t="shared" si="18"/>
        <v/>
      </c>
      <c r="BR14" s="237" t="str">
        <f t="shared" si="18"/>
        <v/>
      </c>
      <c r="BS14" s="237" t="str">
        <f t="shared" si="18"/>
        <v/>
      </c>
      <c r="BT14" s="238" t="str">
        <f t="shared" si="18"/>
        <v/>
      </c>
      <c r="BU14" s="239" t="str">
        <f t="shared" si="18"/>
        <v/>
      </c>
      <c r="BV14" s="237" t="str">
        <f t="shared" si="18"/>
        <v/>
      </c>
      <c r="BW14" s="237" t="str">
        <f t="shared" si="19"/>
        <v/>
      </c>
      <c r="BX14" s="237" t="str">
        <f t="shared" si="19"/>
        <v/>
      </c>
      <c r="BY14" s="237" t="str">
        <f t="shared" si="19"/>
        <v/>
      </c>
      <c r="BZ14" s="237" t="str">
        <f t="shared" si="19"/>
        <v/>
      </c>
      <c r="CA14" s="237" t="str">
        <f t="shared" si="19"/>
        <v/>
      </c>
      <c r="CB14" s="240" t="str">
        <f t="shared" si="19"/>
        <v/>
      </c>
      <c r="CC14" s="241" t="str">
        <f t="shared" si="19"/>
        <v/>
      </c>
      <c r="CD14" s="242" t="str">
        <f t="shared" si="19"/>
        <v/>
      </c>
      <c r="CE14" s="243" t="str">
        <f t="shared" si="19"/>
        <v/>
      </c>
      <c r="CF14" s="239" t="str">
        <f t="shared" si="19"/>
        <v/>
      </c>
      <c r="CG14" s="237" t="str">
        <f t="shared" si="20"/>
        <v/>
      </c>
      <c r="CH14" s="237" t="str">
        <f t="shared" si="20"/>
        <v/>
      </c>
      <c r="CI14" s="237" t="str">
        <f t="shared" si="20"/>
        <v/>
      </c>
      <c r="CJ14" s="237" t="str">
        <f t="shared" si="20"/>
        <v/>
      </c>
      <c r="CK14" s="237" t="str">
        <f t="shared" si="20"/>
        <v/>
      </c>
      <c r="CL14" s="240" t="str">
        <f t="shared" si="20"/>
        <v/>
      </c>
      <c r="CM14" s="236" t="str">
        <f t="shared" si="20"/>
        <v/>
      </c>
      <c r="CN14" s="237" t="str">
        <f t="shared" si="20"/>
        <v/>
      </c>
      <c r="CO14" s="237" t="str">
        <f t="shared" si="20"/>
        <v/>
      </c>
      <c r="CP14" s="237" t="str">
        <f t="shared" si="20"/>
        <v/>
      </c>
      <c r="CQ14" s="237" t="str">
        <f t="shared" si="21"/>
        <v/>
      </c>
      <c r="CR14" s="237" t="str">
        <f t="shared" si="21"/>
        <v/>
      </c>
      <c r="CS14" s="237" t="str">
        <f t="shared" si="21"/>
        <v/>
      </c>
      <c r="CT14" s="237" t="str">
        <f t="shared" si="21"/>
        <v/>
      </c>
      <c r="CU14" s="238" t="str">
        <f t="shared" si="21"/>
        <v/>
      </c>
      <c r="CV14" s="239" t="str">
        <f t="shared" si="21"/>
        <v/>
      </c>
      <c r="CW14" s="237" t="str">
        <f t="shared" si="21"/>
        <v/>
      </c>
      <c r="CX14" s="237" t="str">
        <f t="shared" si="21"/>
        <v/>
      </c>
      <c r="CY14" s="237" t="str">
        <f t="shared" si="21"/>
        <v/>
      </c>
      <c r="CZ14" s="237" t="str">
        <f t="shared" si="21"/>
        <v/>
      </c>
      <c r="DA14" s="237" t="str">
        <f t="shared" si="22"/>
        <v/>
      </c>
      <c r="DB14" s="237" t="str">
        <f t="shared" si="22"/>
        <v/>
      </c>
      <c r="DC14" s="237" t="str">
        <f t="shared" si="22"/>
        <v/>
      </c>
      <c r="DD14" s="237" t="str">
        <f t="shared" si="22"/>
        <v/>
      </c>
      <c r="DE14" s="240" t="str">
        <f t="shared" si="22"/>
        <v/>
      </c>
      <c r="DF14" s="241" t="str">
        <f t="shared" si="22"/>
        <v/>
      </c>
      <c r="DG14" s="242" t="str">
        <f t="shared" si="22"/>
        <v/>
      </c>
      <c r="DH14" s="242" t="str">
        <f t="shared" si="22"/>
        <v/>
      </c>
      <c r="DI14" s="242" t="str">
        <f t="shared" si="22"/>
        <v/>
      </c>
      <c r="DJ14" s="242" t="str">
        <f t="shared" si="22"/>
        <v/>
      </c>
      <c r="DK14" s="242" t="str">
        <f t="shared" si="23"/>
        <v/>
      </c>
      <c r="DL14" s="242" t="str">
        <f t="shared" si="23"/>
        <v/>
      </c>
      <c r="DM14" s="242" t="str">
        <f t="shared" si="23"/>
        <v/>
      </c>
      <c r="DN14" s="242" t="str">
        <f t="shared" si="23"/>
        <v/>
      </c>
      <c r="DO14" s="242" t="str">
        <f t="shared" si="23"/>
        <v/>
      </c>
      <c r="DP14" s="242" t="str">
        <f t="shared" si="23"/>
        <v/>
      </c>
      <c r="DQ14" s="242" t="str">
        <f t="shared" si="23"/>
        <v/>
      </c>
      <c r="DR14" s="242" t="str">
        <f t="shared" si="23"/>
        <v/>
      </c>
      <c r="DS14" s="242" t="str">
        <f t="shared" si="23"/>
        <v/>
      </c>
      <c r="DT14" s="242" t="str">
        <f t="shared" si="23"/>
        <v/>
      </c>
      <c r="DU14" s="242" t="str">
        <f t="shared" si="23"/>
        <v/>
      </c>
      <c r="DV14" s="242" t="str">
        <f t="shared" si="23"/>
        <v/>
      </c>
      <c r="DW14" s="242" t="str">
        <f t="shared" si="23"/>
        <v/>
      </c>
      <c r="DX14" s="243" t="str">
        <f t="shared" si="23"/>
        <v/>
      </c>
    </row>
    <row r="15" spans="1:128" x14ac:dyDescent="0.4">
      <c r="A15" s="36"/>
      <c r="B15" s="152" t="s">
        <v>144</v>
      </c>
      <c r="C15" s="236" t="str">
        <f t="shared" ref="C15:AQ15" si="24">IF(AND(COUNTIFS(General_rating, 1, General_subsector, $B15, General_ID, C$8)&gt;0,COUNTIFS(General_rating, -1, General_subsector, $B15, General_ID, C$8)&gt;0),"+ / –",(IF(COUNTIFS(General_rating, 1, General_subsector, $B15, General_ID, C$8)&gt;0, "+",(IF(COUNTIFS(General_rating, -1, General_subsector, $B15, General_ID, C$8)&gt;0,"–", "")))))</f>
        <v/>
      </c>
      <c r="D15" s="237" t="str">
        <f t="shared" si="24"/>
        <v/>
      </c>
      <c r="E15" s="237" t="str">
        <f t="shared" si="24"/>
        <v/>
      </c>
      <c r="F15" s="237" t="str">
        <f t="shared" si="24"/>
        <v>+</v>
      </c>
      <c r="G15" s="238" t="str">
        <f t="shared" si="24"/>
        <v/>
      </c>
      <c r="H15" s="239" t="str">
        <f t="shared" si="24"/>
        <v/>
      </c>
      <c r="I15" s="237" t="str">
        <f t="shared" si="24"/>
        <v/>
      </c>
      <c r="J15" s="237" t="str">
        <f t="shared" si="24"/>
        <v/>
      </c>
      <c r="K15" s="237" t="str">
        <f t="shared" si="24"/>
        <v/>
      </c>
      <c r="L15" s="240" t="str">
        <f t="shared" si="24"/>
        <v/>
      </c>
      <c r="M15" s="236" t="str">
        <f t="shared" si="24"/>
        <v/>
      </c>
      <c r="N15" s="237" t="str">
        <f t="shared" si="24"/>
        <v/>
      </c>
      <c r="O15" s="237" t="str">
        <f t="shared" si="24"/>
        <v/>
      </c>
      <c r="P15" s="237" t="str">
        <f t="shared" si="24"/>
        <v/>
      </c>
      <c r="Q15" s="237" t="str">
        <f t="shared" si="24"/>
        <v/>
      </c>
      <c r="R15" s="237" t="str">
        <f t="shared" si="24"/>
        <v/>
      </c>
      <c r="S15" s="237" t="str">
        <f t="shared" si="24"/>
        <v/>
      </c>
      <c r="T15" s="237" t="str">
        <f t="shared" si="24"/>
        <v/>
      </c>
      <c r="U15" s="238" t="str">
        <f t="shared" si="24"/>
        <v/>
      </c>
      <c r="V15" s="239" t="str">
        <f t="shared" si="24"/>
        <v/>
      </c>
      <c r="W15" s="237" t="str">
        <f t="shared" si="24"/>
        <v/>
      </c>
      <c r="X15" s="237" t="str">
        <f t="shared" si="24"/>
        <v/>
      </c>
      <c r="Y15" s="237" t="str">
        <f t="shared" si="24"/>
        <v/>
      </c>
      <c r="Z15" s="237" t="str">
        <f t="shared" si="24"/>
        <v/>
      </c>
      <c r="AA15" s="237" t="str">
        <f t="shared" si="24"/>
        <v/>
      </c>
      <c r="AB15" s="240" t="str">
        <f t="shared" si="24"/>
        <v/>
      </c>
      <c r="AC15" s="236" t="str">
        <f t="shared" si="24"/>
        <v/>
      </c>
      <c r="AD15" s="237" t="str">
        <f t="shared" si="24"/>
        <v/>
      </c>
      <c r="AE15" s="237" t="str">
        <f t="shared" si="24"/>
        <v/>
      </c>
      <c r="AF15" s="237" t="str">
        <f t="shared" si="24"/>
        <v/>
      </c>
      <c r="AG15" s="237" t="str">
        <f t="shared" si="24"/>
        <v/>
      </c>
      <c r="AH15" s="238" t="str">
        <f t="shared" si="24"/>
        <v/>
      </c>
      <c r="AI15" s="239" t="str">
        <f t="shared" si="24"/>
        <v/>
      </c>
      <c r="AJ15" s="237" t="str">
        <f t="shared" si="24"/>
        <v/>
      </c>
      <c r="AK15" s="237" t="str">
        <f t="shared" si="24"/>
        <v/>
      </c>
      <c r="AL15" s="237" t="str">
        <f t="shared" si="24"/>
        <v/>
      </c>
      <c r="AM15" s="237" t="str">
        <f t="shared" si="24"/>
        <v/>
      </c>
      <c r="AN15" s="240" t="str">
        <f t="shared" si="24"/>
        <v/>
      </c>
      <c r="AO15" s="236" t="str">
        <f t="shared" si="24"/>
        <v/>
      </c>
      <c r="AP15" s="237" t="str">
        <f t="shared" si="24"/>
        <v/>
      </c>
      <c r="AQ15" s="238" t="str">
        <f t="shared" si="24"/>
        <v/>
      </c>
      <c r="AR15" s="239"/>
      <c r="AS15" s="237" t="str">
        <f t="shared" ref="AS15:BX15" si="25">IF(AND(COUNTIFS(General_rating, 1, General_subsector, $B15, General_ID, AS$8)&gt;0,COUNTIFS(General_rating, -1, General_subsector, $B15, General_ID, AS$8)&gt;0),"+ / –",(IF(COUNTIFS(General_rating, 1, General_subsector, $B15, General_ID, AS$8)&gt;0, "+",(IF(COUNTIFS(General_rating, -1, General_subsector, $B15, General_ID, AS$8)&gt;0,"–", "")))))</f>
        <v/>
      </c>
      <c r="AT15" s="237" t="str">
        <f t="shared" si="25"/>
        <v>+</v>
      </c>
      <c r="AU15" s="237" t="str">
        <f t="shared" si="25"/>
        <v/>
      </c>
      <c r="AV15" s="237" t="str">
        <f t="shared" si="25"/>
        <v/>
      </c>
      <c r="AW15" s="237" t="str">
        <f t="shared" si="25"/>
        <v/>
      </c>
      <c r="AX15" s="237" t="str">
        <f t="shared" si="25"/>
        <v/>
      </c>
      <c r="AY15" s="237" t="str">
        <f t="shared" si="25"/>
        <v/>
      </c>
      <c r="AZ15" s="237" t="str">
        <f t="shared" si="25"/>
        <v/>
      </c>
      <c r="BA15" s="240" t="str">
        <f t="shared" si="25"/>
        <v>+</v>
      </c>
      <c r="BB15" s="236" t="str">
        <f t="shared" si="25"/>
        <v/>
      </c>
      <c r="BC15" s="237" t="str">
        <f t="shared" si="25"/>
        <v/>
      </c>
      <c r="BD15" s="237" t="str">
        <f t="shared" si="25"/>
        <v>+</v>
      </c>
      <c r="BE15" s="237" t="str">
        <f t="shared" si="25"/>
        <v/>
      </c>
      <c r="BF15" s="238" t="str">
        <f t="shared" si="25"/>
        <v/>
      </c>
      <c r="BG15" s="239" t="str">
        <f t="shared" si="25"/>
        <v/>
      </c>
      <c r="BH15" s="237" t="str">
        <f t="shared" si="25"/>
        <v/>
      </c>
      <c r="BI15" s="237" t="str">
        <f t="shared" si="25"/>
        <v/>
      </c>
      <c r="BJ15" s="237" t="str">
        <f t="shared" si="25"/>
        <v/>
      </c>
      <c r="BK15" s="237" t="str">
        <f t="shared" si="25"/>
        <v/>
      </c>
      <c r="BL15" s="237" t="str">
        <f t="shared" si="25"/>
        <v/>
      </c>
      <c r="BM15" s="240" t="str">
        <f t="shared" si="25"/>
        <v/>
      </c>
      <c r="BN15" s="236" t="str">
        <f t="shared" si="25"/>
        <v/>
      </c>
      <c r="BO15" s="237" t="str">
        <f t="shared" si="25"/>
        <v/>
      </c>
      <c r="BP15" s="237" t="str">
        <f t="shared" si="25"/>
        <v/>
      </c>
      <c r="BQ15" s="237" t="str">
        <f t="shared" si="25"/>
        <v/>
      </c>
      <c r="BR15" s="237" t="str">
        <f t="shared" si="25"/>
        <v/>
      </c>
      <c r="BS15" s="237" t="str">
        <f t="shared" si="25"/>
        <v/>
      </c>
      <c r="BT15" s="238" t="str">
        <f t="shared" si="25"/>
        <v/>
      </c>
      <c r="BU15" s="239" t="str">
        <f t="shared" si="25"/>
        <v/>
      </c>
      <c r="BV15" s="237" t="str">
        <f t="shared" si="25"/>
        <v/>
      </c>
      <c r="BW15" s="237" t="str">
        <f t="shared" si="25"/>
        <v/>
      </c>
      <c r="BX15" s="237" t="str">
        <f t="shared" si="25"/>
        <v/>
      </c>
      <c r="BY15" s="237" t="str">
        <f t="shared" ref="BY15:DD15" si="26">IF(AND(COUNTIFS(General_rating, 1, General_subsector, $B15, General_ID, BY$8)&gt;0,COUNTIFS(General_rating, -1, General_subsector, $B15, General_ID, BY$8)&gt;0),"+ / –",(IF(COUNTIFS(General_rating, 1, General_subsector, $B15, General_ID, BY$8)&gt;0, "+",(IF(COUNTIFS(General_rating, -1, General_subsector, $B15, General_ID, BY$8)&gt;0,"–", "")))))</f>
        <v/>
      </c>
      <c r="BZ15" s="237" t="str">
        <f t="shared" si="26"/>
        <v>+</v>
      </c>
      <c r="CA15" s="237" t="str">
        <f t="shared" si="26"/>
        <v/>
      </c>
      <c r="CB15" s="240" t="str">
        <f t="shared" si="26"/>
        <v/>
      </c>
      <c r="CC15" s="241" t="str">
        <f t="shared" si="26"/>
        <v/>
      </c>
      <c r="CD15" s="242" t="str">
        <f t="shared" si="26"/>
        <v/>
      </c>
      <c r="CE15" s="243" t="str">
        <f t="shared" si="26"/>
        <v/>
      </c>
      <c r="CF15" s="239" t="str">
        <f t="shared" si="26"/>
        <v/>
      </c>
      <c r="CG15" s="237" t="str">
        <f t="shared" si="26"/>
        <v/>
      </c>
      <c r="CH15" s="237" t="str">
        <f t="shared" si="26"/>
        <v/>
      </c>
      <c r="CI15" s="237" t="str">
        <f t="shared" si="26"/>
        <v/>
      </c>
      <c r="CJ15" s="237" t="str">
        <f t="shared" si="26"/>
        <v/>
      </c>
      <c r="CK15" s="237" t="str">
        <f t="shared" si="26"/>
        <v/>
      </c>
      <c r="CL15" s="240" t="str">
        <f t="shared" si="26"/>
        <v/>
      </c>
      <c r="CM15" s="236" t="str">
        <f t="shared" si="26"/>
        <v/>
      </c>
      <c r="CN15" s="237" t="str">
        <f t="shared" si="26"/>
        <v/>
      </c>
      <c r="CO15" s="237" t="str">
        <f t="shared" si="26"/>
        <v/>
      </c>
      <c r="CP15" s="237" t="str">
        <f t="shared" si="26"/>
        <v/>
      </c>
      <c r="CQ15" s="237" t="str">
        <f t="shared" si="26"/>
        <v/>
      </c>
      <c r="CR15" s="237" t="str">
        <f t="shared" si="26"/>
        <v/>
      </c>
      <c r="CS15" s="237" t="str">
        <f t="shared" si="26"/>
        <v/>
      </c>
      <c r="CT15" s="237" t="str">
        <f t="shared" si="26"/>
        <v/>
      </c>
      <c r="CU15" s="238" t="str">
        <f t="shared" si="26"/>
        <v/>
      </c>
      <c r="CV15" s="239" t="str">
        <f t="shared" si="26"/>
        <v/>
      </c>
      <c r="CW15" s="237" t="str">
        <f t="shared" si="26"/>
        <v/>
      </c>
      <c r="CX15" s="237" t="str">
        <f t="shared" si="26"/>
        <v/>
      </c>
      <c r="CY15" s="237" t="str">
        <f t="shared" si="26"/>
        <v/>
      </c>
      <c r="CZ15" s="237" t="str">
        <f t="shared" si="26"/>
        <v/>
      </c>
      <c r="DA15" s="237" t="str">
        <f t="shared" si="26"/>
        <v/>
      </c>
      <c r="DB15" s="237" t="str">
        <f t="shared" si="26"/>
        <v/>
      </c>
      <c r="DC15" s="237" t="str">
        <f t="shared" si="26"/>
        <v/>
      </c>
      <c r="DD15" s="237" t="str">
        <f t="shared" si="26"/>
        <v/>
      </c>
      <c r="DE15" s="240" t="str">
        <f t="shared" ref="DE15:DX15" si="27">IF(AND(COUNTIFS(General_rating, 1, General_subsector, $B15, General_ID, DE$8)&gt;0,COUNTIFS(General_rating, -1, General_subsector, $B15, General_ID, DE$8)&gt;0),"+ / –",(IF(COUNTIFS(General_rating, 1, General_subsector, $B15, General_ID, DE$8)&gt;0, "+",(IF(COUNTIFS(General_rating, -1, General_subsector, $B15, General_ID, DE$8)&gt;0,"–", "")))))</f>
        <v/>
      </c>
      <c r="DF15" s="241" t="str">
        <f t="shared" si="27"/>
        <v/>
      </c>
      <c r="DG15" s="242" t="str">
        <f t="shared" si="27"/>
        <v/>
      </c>
      <c r="DH15" s="242" t="str">
        <f t="shared" si="27"/>
        <v/>
      </c>
      <c r="DI15" s="242" t="str">
        <f t="shared" si="27"/>
        <v/>
      </c>
      <c r="DJ15" s="242" t="str">
        <f t="shared" si="27"/>
        <v/>
      </c>
      <c r="DK15" s="242" t="str">
        <f t="shared" si="27"/>
        <v/>
      </c>
      <c r="DL15" s="242" t="str">
        <f t="shared" si="27"/>
        <v/>
      </c>
      <c r="DM15" s="242" t="str">
        <f t="shared" si="27"/>
        <v/>
      </c>
      <c r="DN15" s="242" t="str">
        <f t="shared" si="27"/>
        <v/>
      </c>
      <c r="DO15" s="242" t="str">
        <f t="shared" si="27"/>
        <v/>
      </c>
      <c r="DP15" s="242" t="str">
        <f t="shared" si="27"/>
        <v/>
      </c>
      <c r="DQ15" s="242" t="str">
        <f t="shared" si="27"/>
        <v/>
      </c>
      <c r="DR15" s="242" t="str">
        <f t="shared" si="27"/>
        <v/>
      </c>
      <c r="DS15" s="242" t="str">
        <f t="shared" si="27"/>
        <v/>
      </c>
      <c r="DT15" s="242" t="str">
        <f t="shared" si="27"/>
        <v/>
      </c>
      <c r="DU15" s="242" t="str">
        <f t="shared" si="27"/>
        <v/>
      </c>
      <c r="DV15" s="242" t="str">
        <f t="shared" si="27"/>
        <v/>
      </c>
      <c r="DW15" s="242" t="str">
        <f t="shared" si="27"/>
        <v/>
      </c>
      <c r="DX15" s="243" t="str">
        <f t="shared" si="27"/>
        <v/>
      </c>
    </row>
    <row r="16" spans="1:128" outlineLevel="1" x14ac:dyDescent="0.4">
      <c r="A16" s="36"/>
      <c r="B16" s="153" t="s">
        <v>370</v>
      </c>
      <c r="C16" s="236" t="str">
        <f t="shared" ref="C16:AQ16" si="28">IF(AND(COUNTIFS(General_rating, 1, General_action, $B16, General_ID, C$8)&gt;0,COUNTIFS(General_rating, -1, General_action, $B16, General_ID, C$8)&gt;0),"+ / –",(IF(COUNTIFS(General_rating, 1, General_action, $B16, General_ID, C$8)&gt;0, "+",(IF(COUNTIFS(General_rating, -1, General_action, $B16, General_ID, C$8)&gt;0,"–", "")))))</f>
        <v/>
      </c>
      <c r="D16" s="237" t="str">
        <f t="shared" si="28"/>
        <v/>
      </c>
      <c r="E16" s="237" t="str">
        <f t="shared" si="28"/>
        <v/>
      </c>
      <c r="F16" s="237" t="str">
        <f t="shared" si="28"/>
        <v>+</v>
      </c>
      <c r="G16" s="238" t="str">
        <f t="shared" si="28"/>
        <v/>
      </c>
      <c r="H16" s="239" t="str">
        <f t="shared" si="28"/>
        <v/>
      </c>
      <c r="I16" s="237" t="str">
        <f t="shared" si="28"/>
        <v/>
      </c>
      <c r="J16" s="237" t="str">
        <f t="shared" si="28"/>
        <v/>
      </c>
      <c r="K16" s="237" t="str">
        <f t="shared" si="28"/>
        <v/>
      </c>
      <c r="L16" s="240" t="str">
        <f t="shared" si="28"/>
        <v/>
      </c>
      <c r="M16" s="236" t="str">
        <f t="shared" si="28"/>
        <v/>
      </c>
      <c r="N16" s="237" t="str">
        <f t="shared" si="28"/>
        <v/>
      </c>
      <c r="O16" s="237" t="str">
        <f t="shared" si="28"/>
        <v/>
      </c>
      <c r="P16" s="237" t="str">
        <f t="shared" si="28"/>
        <v/>
      </c>
      <c r="Q16" s="237" t="str">
        <f t="shared" si="28"/>
        <v/>
      </c>
      <c r="R16" s="237" t="str">
        <f t="shared" si="28"/>
        <v/>
      </c>
      <c r="S16" s="237" t="str">
        <f t="shared" si="28"/>
        <v/>
      </c>
      <c r="T16" s="237" t="str">
        <f t="shared" si="28"/>
        <v/>
      </c>
      <c r="U16" s="238" t="str">
        <f t="shared" si="28"/>
        <v/>
      </c>
      <c r="V16" s="239" t="str">
        <f t="shared" si="28"/>
        <v/>
      </c>
      <c r="W16" s="237" t="str">
        <f t="shared" si="28"/>
        <v/>
      </c>
      <c r="X16" s="237" t="str">
        <f t="shared" si="28"/>
        <v/>
      </c>
      <c r="Y16" s="237" t="str">
        <f t="shared" si="28"/>
        <v/>
      </c>
      <c r="Z16" s="237" t="str">
        <f t="shared" si="28"/>
        <v/>
      </c>
      <c r="AA16" s="237" t="str">
        <f t="shared" si="28"/>
        <v/>
      </c>
      <c r="AB16" s="240" t="str">
        <f t="shared" si="28"/>
        <v/>
      </c>
      <c r="AC16" s="236" t="str">
        <f t="shared" si="28"/>
        <v/>
      </c>
      <c r="AD16" s="237" t="str">
        <f t="shared" si="28"/>
        <v/>
      </c>
      <c r="AE16" s="237" t="str">
        <f t="shared" si="28"/>
        <v/>
      </c>
      <c r="AF16" s="237" t="str">
        <f t="shared" si="28"/>
        <v/>
      </c>
      <c r="AG16" s="237" t="str">
        <f t="shared" si="28"/>
        <v/>
      </c>
      <c r="AH16" s="238" t="str">
        <f t="shared" si="28"/>
        <v/>
      </c>
      <c r="AI16" s="239" t="str">
        <f t="shared" si="28"/>
        <v/>
      </c>
      <c r="AJ16" s="237" t="str">
        <f t="shared" si="28"/>
        <v/>
      </c>
      <c r="AK16" s="237" t="str">
        <f t="shared" si="28"/>
        <v/>
      </c>
      <c r="AL16" s="237" t="str">
        <f t="shared" si="28"/>
        <v/>
      </c>
      <c r="AM16" s="237" t="str">
        <f t="shared" si="28"/>
        <v/>
      </c>
      <c r="AN16" s="240" t="str">
        <f t="shared" si="28"/>
        <v/>
      </c>
      <c r="AO16" s="236" t="str">
        <f t="shared" si="28"/>
        <v/>
      </c>
      <c r="AP16" s="237" t="str">
        <f t="shared" si="28"/>
        <v/>
      </c>
      <c r="AQ16" s="238" t="str">
        <f t="shared" si="28"/>
        <v/>
      </c>
      <c r="AR16" s="239"/>
      <c r="AS16" s="237" t="str">
        <f t="shared" ref="AS16:BX16" si="29">IF(AND(COUNTIFS(General_rating, 1, General_action, $B16, General_ID, AS$8)&gt;0,COUNTIFS(General_rating, -1, General_action, $B16, General_ID, AS$8)&gt;0),"+ / –",(IF(COUNTIFS(General_rating, 1, General_action, $B16, General_ID, AS$8)&gt;0, "+",(IF(COUNTIFS(General_rating, -1, General_action, $B16, General_ID, AS$8)&gt;0,"–", "")))))</f>
        <v/>
      </c>
      <c r="AT16" s="237" t="str">
        <f t="shared" si="29"/>
        <v>+</v>
      </c>
      <c r="AU16" s="237" t="str">
        <f t="shared" si="29"/>
        <v/>
      </c>
      <c r="AV16" s="237" t="str">
        <f t="shared" si="29"/>
        <v/>
      </c>
      <c r="AW16" s="237" t="str">
        <f t="shared" si="29"/>
        <v/>
      </c>
      <c r="AX16" s="237" t="str">
        <f t="shared" si="29"/>
        <v/>
      </c>
      <c r="AY16" s="237" t="str">
        <f t="shared" si="29"/>
        <v/>
      </c>
      <c r="AZ16" s="237" t="str">
        <f t="shared" si="29"/>
        <v/>
      </c>
      <c r="BA16" s="240" t="str">
        <f t="shared" si="29"/>
        <v>+</v>
      </c>
      <c r="BB16" s="236" t="str">
        <f t="shared" si="29"/>
        <v/>
      </c>
      <c r="BC16" s="237" t="str">
        <f t="shared" si="29"/>
        <v/>
      </c>
      <c r="BD16" s="237" t="str">
        <f t="shared" si="29"/>
        <v>+</v>
      </c>
      <c r="BE16" s="237" t="str">
        <f t="shared" si="29"/>
        <v/>
      </c>
      <c r="BF16" s="238" t="str">
        <f t="shared" si="29"/>
        <v/>
      </c>
      <c r="BG16" s="239" t="str">
        <f t="shared" si="29"/>
        <v/>
      </c>
      <c r="BH16" s="237" t="str">
        <f t="shared" si="29"/>
        <v/>
      </c>
      <c r="BI16" s="237" t="str">
        <f t="shared" si="29"/>
        <v/>
      </c>
      <c r="BJ16" s="237" t="str">
        <f t="shared" si="29"/>
        <v/>
      </c>
      <c r="BK16" s="237" t="str">
        <f t="shared" si="29"/>
        <v/>
      </c>
      <c r="BL16" s="237" t="str">
        <f t="shared" si="29"/>
        <v/>
      </c>
      <c r="BM16" s="240" t="str">
        <f t="shared" si="29"/>
        <v/>
      </c>
      <c r="BN16" s="236" t="str">
        <f t="shared" si="29"/>
        <v/>
      </c>
      <c r="BO16" s="237" t="str">
        <f t="shared" si="29"/>
        <v/>
      </c>
      <c r="BP16" s="237" t="str">
        <f t="shared" si="29"/>
        <v/>
      </c>
      <c r="BQ16" s="237" t="str">
        <f t="shared" si="29"/>
        <v/>
      </c>
      <c r="BR16" s="237" t="str">
        <f t="shared" si="29"/>
        <v/>
      </c>
      <c r="BS16" s="237" t="str">
        <f t="shared" si="29"/>
        <v/>
      </c>
      <c r="BT16" s="238" t="str">
        <f t="shared" si="29"/>
        <v/>
      </c>
      <c r="BU16" s="239" t="str">
        <f t="shared" si="29"/>
        <v/>
      </c>
      <c r="BV16" s="237" t="str">
        <f t="shared" si="29"/>
        <v/>
      </c>
      <c r="BW16" s="237" t="str">
        <f t="shared" si="29"/>
        <v/>
      </c>
      <c r="BX16" s="237" t="str">
        <f t="shared" si="29"/>
        <v/>
      </c>
      <c r="BY16" s="237" t="str">
        <f t="shared" ref="BY16:DD16" si="30">IF(AND(COUNTIFS(General_rating, 1, General_action, $B16, General_ID, BY$8)&gt;0,COUNTIFS(General_rating, -1, General_action, $B16, General_ID, BY$8)&gt;0),"+ / –",(IF(COUNTIFS(General_rating, 1, General_action, $B16, General_ID, BY$8)&gt;0, "+",(IF(COUNTIFS(General_rating, -1, General_action, $B16, General_ID, BY$8)&gt;0,"–", "")))))</f>
        <v/>
      </c>
      <c r="BZ16" s="237" t="str">
        <f t="shared" si="30"/>
        <v>+</v>
      </c>
      <c r="CA16" s="237" t="str">
        <f t="shared" si="30"/>
        <v/>
      </c>
      <c r="CB16" s="240" t="str">
        <f t="shared" si="30"/>
        <v/>
      </c>
      <c r="CC16" s="241" t="str">
        <f t="shared" si="30"/>
        <v/>
      </c>
      <c r="CD16" s="242" t="str">
        <f t="shared" si="30"/>
        <v/>
      </c>
      <c r="CE16" s="243" t="str">
        <f t="shared" si="30"/>
        <v/>
      </c>
      <c r="CF16" s="239" t="str">
        <f t="shared" si="30"/>
        <v/>
      </c>
      <c r="CG16" s="237" t="str">
        <f t="shared" si="30"/>
        <v/>
      </c>
      <c r="CH16" s="237" t="str">
        <f t="shared" si="30"/>
        <v/>
      </c>
      <c r="CI16" s="237" t="str">
        <f t="shared" si="30"/>
        <v/>
      </c>
      <c r="CJ16" s="237" t="str">
        <f t="shared" si="30"/>
        <v/>
      </c>
      <c r="CK16" s="237" t="str">
        <f t="shared" si="30"/>
        <v/>
      </c>
      <c r="CL16" s="240" t="str">
        <f t="shared" si="30"/>
        <v/>
      </c>
      <c r="CM16" s="236" t="str">
        <f t="shared" si="30"/>
        <v/>
      </c>
      <c r="CN16" s="237" t="str">
        <f t="shared" si="30"/>
        <v/>
      </c>
      <c r="CO16" s="237" t="str">
        <f t="shared" si="30"/>
        <v/>
      </c>
      <c r="CP16" s="237" t="str">
        <f t="shared" si="30"/>
        <v/>
      </c>
      <c r="CQ16" s="237" t="str">
        <f t="shared" si="30"/>
        <v/>
      </c>
      <c r="CR16" s="237" t="str">
        <f t="shared" si="30"/>
        <v/>
      </c>
      <c r="CS16" s="237" t="str">
        <f t="shared" si="30"/>
        <v/>
      </c>
      <c r="CT16" s="237" t="str">
        <f t="shared" si="30"/>
        <v/>
      </c>
      <c r="CU16" s="238" t="str">
        <f t="shared" si="30"/>
        <v/>
      </c>
      <c r="CV16" s="239" t="str">
        <f t="shared" si="30"/>
        <v/>
      </c>
      <c r="CW16" s="237" t="str">
        <f t="shared" si="30"/>
        <v/>
      </c>
      <c r="CX16" s="237" t="str">
        <f t="shared" si="30"/>
        <v/>
      </c>
      <c r="CY16" s="237" t="str">
        <f t="shared" si="30"/>
        <v/>
      </c>
      <c r="CZ16" s="237" t="str">
        <f t="shared" si="30"/>
        <v/>
      </c>
      <c r="DA16" s="237" t="str">
        <f t="shared" si="30"/>
        <v/>
      </c>
      <c r="DB16" s="237" t="str">
        <f t="shared" si="30"/>
        <v/>
      </c>
      <c r="DC16" s="237" t="str">
        <f t="shared" si="30"/>
        <v/>
      </c>
      <c r="DD16" s="237" t="str">
        <f t="shared" si="30"/>
        <v/>
      </c>
      <c r="DE16" s="240" t="str">
        <f t="shared" ref="DE16:DX16" si="31">IF(AND(COUNTIFS(General_rating, 1, General_action, $B16, General_ID, DE$8)&gt;0,COUNTIFS(General_rating, -1, General_action, $B16, General_ID, DE$8)&gt;0),"+ / –",(IF(COUNTIFS(General_rating, 1, General_action, $B16, General_ID, DE$8)&gt;0, "+",(IF(COUNTIFS(General_rating, -1, General_action, $B16, General_ID, DE$8)&gt;0,"–", "")))))</f>
        <v/>
      </c>
      <c r="DF16" s="241" t="str">
        <f t="shared" si="31"/>
        <v/>
      </c>
      <c r="DG16" s="242" t="str">
        <f t="shared" si="31"/>
        <v/>
      </c>
      <c r="DH16" s="242" t="str">
        <f t="shared" si="31"/>
        <v/>
      </c>
      <c r="DI16" s="242" t="str">
        <f t="shared" si="31"/>
        <v/>
      </c>
      <c r="DJ16" s="242" t="str">
        <f t="shared" si="31"/>
        <v/>
      </c>
      <c r="DK16" s="242" t="str">
        <f t="shared" si="31"/>
        <v/>
      </c>
      <c r="DL16" s="242" t="str">
        <f t="shared" si="31"/>
        <v/>
      </c>
      <c r="DM16" s="242" t="str">
        <f t="shared" si="31"/>
        <v/>
      </c>
      <c r="DN16" s="242" t="str">
        <f t="shared" si="31"/>
        <v/>
      </c>
      <c r="DO16" s="242" t="str">
        <f t="shared" si="31"/>
        <v/>
      </c>
      <c r="DP16" s="242" t="str">
        <f t="shared" si="31"/>
        <v/>
      </c>
      <c r="DQ16" s="242" t="str">
        <f t="shared" si="31"/>
        <v/>
      </c>
      <c r="DR16" s="242" t="str">
        <f t="shared" si="31"/>
        <v/>
      </c>
      <c r="DS16" s="242" t="str">
        <f t="shared" si="31"/>
        <v/>
      </c>
      <c r="DT16" s="242" t="str">
        <f t="shared" si="31"/>
        <v/>
      </c>
      <c r="DU16" s="242" t="str">
        <f t="shared" si="31"/>
        <v/>
      </c>
      <c r="DV16" s="242" t="str">
        <f t="shared" si="31"/>
        <v/>
      </c>
      <c r="DW16" s="242" t="str">
        <f t="shared" si="31"/>
        <v/>
      </c>
      <c r="DX16" s="243" t="str">
        <f t="shared" si="31"/>
        <v/>
      </c>
    </row>
    <row r="17" spans="1:128" x14ac:dyDescent="0.4">
      <c r="A17" s="36"/>
      <c r="B17" s="152" t="s">
        <v>145</v>
      </c>
      <c r="C17" s="236" t="str">
        <f t="shared" ref="C17:AH17" si="32">IF(AND(COUNTIFS(General_rating, 1, General_subsector, $B17, General_ID, C$8)&gt;0,COUNTIFS(General_rating, -1, General_subsector, $B17, General_ID, C$8)&gt;0),"+ / –",(IF(COUNTIFS(General_rating, 1, General_subsector, $B17, General_ID, C$8)&gt;0, "+",(IF(COUNTIFS(General_rating, -1, General_subsector, $B17, General_ID, C$8)&gt;0,"–", "")))))</f>
        <v>–</v>
      </c>
      <c r="D17" s="237" t="str">
        <f t="shared" si="32"/>
        <v>–</v>
      </c>
      <c r="E17" s="237" t="str">
        <f t="shared" si="32"/>
        <v/>
      </c>
      <c r="F17" s="237" t="str">
        <f t="shared" si="32"/>
        <v>–</v>
      </c>
      <c r="G17" s="238" t="str">
        <f t="shared" si="32"/>
        <v>–</v>
      </c>
      <c r="H17" s="239" t="str">
        <f t="shared" si="32"/>
        <v>–</v>
      </c>
      <c r="I17" s="237" t="str">
        <f t="shared" si="32"/>
        <v/>
      </c>
      <c r="J17" s="237" t="str">
        <f t="shared" si="32"/>
        <v/>
      </c>
      <c r="K17" s="237" t="str">
        <f t="shared" si="32"/>
        <v/>
      </c>
      <c r="L17" s="240" t="str">
        <f t="shared" si="32"/>
        <v/>
      </c>
      <c r="M17" s="236" t="str">
        <f t="shared" si="32"/>
        <v/>
      </c>
      <c r="N17" s="237" t="str">
        <f t="shared" si="32"/>
        <v/>
      </c>
      <c r="O17" s="237" t="str">
        <f t="shared" si="32"/>
        <v/>
      </c>
      <c r="P17" s="237" t="str">
        <f t="shared" si="32"/>
        <v/>
      </c>
      <c r="Q17" s="237" t="str">
        <f t="shared" si="32"/>
        <v/>
      </c>
      <c r="R17" s="237" t="str">
        <f t="shared" si="32"/>
        <v/>
      </c>
      <c r="S17" s="237" t="str">
        <f t="shared" si="32"/>
        <v/>
      </c>
      <c r="T17" s="237" t="str">
        <f t="shared" si="32"/>
        <v/>
      </c>
      <c r="U17" s="238" t="str">
        <f t="shared" si="32"/>
        <v/>
      </c>
      <c r="V17" s="239" t="str">
        <f t="shared" si="32"/>
        <v/>
      </c>
      <c r="W17" s="237" t="str">
        <f t="shared" si="32"/>
        <v/>
      </c>
      <c r="X17" s="237" t="str">
        <f t="shared" si="32"/>
        <v/>
      </c>
      <c r="Y17" s="237" t="str">
        <f t="shared" si="32"/>
        <v/>
      </c>
      <c r="Z17" s="237" t="str">
        <f t="shared" si="32"/>
        <v/>
      </c>
      <c r="AA17" s="237" t="str">
        <f t="shared" si="32"/>
        <v/>
      </c>
      <c r="AB17" s="240" t="str">
        <f t="shared" si="32"/>
        <v/>
      </c>
      <c r="AC17" s="236" t="str">
        <f t="shared" si="32"/>
        <v/>
      </c>
      <c r="AD17" s="237" t="str">
        <f t="shared" si="32"/>
        <v/>
      </c>
      <c r="AE17" s="237" t="str">
        <f t="shared" si="32"/>
        <v/>
      </c>
      <c r="AF17" s="237" t="str">
        <f t="shared" si="32"/>
        <v/>
      </c>
      <c r="AG17" s="237" t="str">
        <f t="shared" si="32"/>
        <v/>
      </c>
      <c r="AH17" s="238" t="str">
        <f t="shared" si="32"/>
        <v/>
      </c>
      <c r="AI17" s="239" t="str">
        <f t="shared" ref="AI17:BN17" si="33">IF(AND(COUNTIFS(General_rating, 1, General_subsector, $B17, General_ID, AI$8)&gt;0,COUNTIFS(General_rating, -1, General_subsector, $B17, General_ID, AI$8)&gt;0),"+ / –",(IF(COUNTIFS(General_rating, 1, General_subsector, $B17, General_ID, AI$8)&gt;0, "+",(IF(COUNTIFS(General_rating, -1, General_subsector, $B17, General_ID, AI$8)&gt;0,"–", "")))))</f>
        <v>–</v>
      </c>
      <c r="AJ17" s="237" t="str">
        <f t="shared" si="33"/>
        <v/>
      </c>
      <c r="AK17" s="237" t="str">
        <f t="shared" si="33"/>
        <v/>
      </c>
      <c r="AL17" s="237" t="str">
        <f t="shared" si="33"/>
        <v/>
      </c>
      <c r="AM17" s="237" t="str">
        <f t="shared" si="33"/>
        <v/>
      </c>
      <c r="AN17" s="240" t="str">
        <f t="shared" si="33"/>
        <v/>
      </c>
      <c r="AO17" s="236" t="str">
        <f t="shared" si="33"/>
        <v>–</v>
      </c>
      <c r="AP17" s="237" t="str">
        <f t="shared" si="33"/>
        <v/>
      </c>
      <c r="AQ17" s="238" t="str">
        <f t="shared" si="33"/>
        <v/>
      </c>
      <c r="AR17" s="239" t="str">
        <f t="shared" si="33"/>
        <v/>
      </c>
      <c r="AS17" s="237" t="str">
        <f t="shared" si="33"/>
        <v>–</v>
      </c>
      <c r="AT17" s="237" t="str">
        <f t="shared" si="33"/>
        <v>–</v>
      </c>
      <c r="AU17" s="237" t="str">
        <f t="shared" si="33"/>
        <v/>
      </c>
      <c r="AV17" s="237" t="str">
        <f t="shared" si="33"/>
        <v/>
      </c>
      <c r="AW17" s="237" t="str">
        <f t="shared" si="33"/>
        <v/>
      </c>
      <c r="AX17" s="237" t="str">
        <f t="shared" si="33"/>
        <v/>
      </c>
      <c r="AY17" s="237" t="str">
        <f t="shared" si="33"/>
        <v/>
      </c>
      <c r="AZ17" s="237" t="str">
        <f t="shared" si="33"/>
        <v/>
      </c>
      <c r="BA17" s="240" t="str">
        <f t="shared" si="33"/>
        <v/>
      </c>
      <c r="BB17" s="236" t="str">
        <f t="shared" si="33"/>
        <v>–</v>
      </c>
      <c r="BC17" s="237" t="str">
        <f t="shared" si="33"/>
        <v>–</v>
      </c>
      <c r="BD17" s="237" t="str">
        <f t="shared" si="33"/>
        <v/>
      </c>
      <c r="BE17" s="237" t="str">
        <f t="shared" si="33"/>
        <v/>
      </c>
      <c r="BF17" s="238" t="str">
        <f t="shared" si="33"/>
        <v/>
      </c>
      <c r="BG17" s="239" t="str">
        <f t="shared" si="33"/>
        <v>–</v>
      </c>
      <c r="BH17" s="237" t="str">
        <f t="shared" si="33"/>
        <v/>
      </c>
      <c r="BI17" s="237" t="str">
        <f t="shared" si="33"/>
        <v/>
      </c>
      <c r="BJ17" s="237" t="str">
        <f t="shared" si="33"/>
        <v/>
      </c>
      <c r="BK17" s="237" t="str">
        <f t="shared" si="33"/>
        <v/>
      </c>
      <c r="BL17" s="237" t="str">
        <f t="shared" si="33"/>
        <v/>
      </c>
      <c r="BM17" s="240" t="str">
        <f t="shared" si="33"/>
        <v/>
      </c>
      <c r="BN17" s="236" t="str">
        <f t="shared" si="33"/>
        <v>–</v>
      </c>
      <c r="BO17" s="237" t="str">
        <f t="shared" ref="BO17:CT17" si="34">IF(AND(COUNTIFS(General_rating, 1, General_subsector, $B17, General_ID, BO$8)&gt;0,COUNTIFS(General_rating, -1, General_subsector, $B17, General_ID, BO$8)&gt;0),"+ / –",(IF(COUNTIFS(General_rating, 1, General_subsector, $B17, General_ID, BO$8)&gt;0, "+",(IF(COUNTIFS(General_rating, -1, General_subsector, $B17, General_ID, BO$8)&gt;0,"–", "")))))</f>
        <v>–</v>
      </c>
      <c r="BP17" s="237" t="str">
        <f t="shared" si="34"/>
        <v/>
      </c>
      <c r="BQ17" s="237" t="str">
        <f t="shared" si="34"/>
        <v/>
      </c>
      <c r="BR17" s="237" t="str">
        <f t="shared" si="34"/>
        <v/>
      </c>
      <c r="BS17" s="237" t="str">
        <f t="shared" si="34"/>
        <v/>
      </c>
      <c r="BT17" s="238" t="str">
        <f t="shared" si="34"/>
        <v/>
      </c>
      <c r="BU17" s="239" t="str">
        <f t="shared" si="34"/>
        <v/>
      </c>
      <c r="BV17" s="237" t="str">
        <f t="shared" si="34"/>
        <v/>
      </c>
      <c r="BW17" s="237" t="str">
        <f t="shared" si="34"/>
        <v/>
      </c>
      <c r="BX17" s="237" t="str">
        <f t="shared" si="34"/>
        <v/>
      </c>
      <c r="BY17" s="237" t="str">
        <f t="shared" si="34"/>
        <v/>
      </c>
      <c r="BZ17" s="237" t="str">
        <f t="shared" si="34"/>
        <v/>
      </c>
      <c r="CA17" s="237" t="str">
        <f t="shared" si="34"/>
        <v/>
      </c>
      <c r="CB17" s="240" t="str">
        <f t="shared" si="34"/>
        <v/>
      </c>
      <c r="CC17" s="241" t="str">
        <f t="shared" si="34"/>
        <v/>
      </c>
      <c r="CD17" s="242" t="str">
        <f t="shared" si="34"/>
        <v/>
      </c>
      <c r="CE17" s="243" t="str">
        <f t="shared" si="34"/>
        <v/>
      </c>
      <c r="CF17" s="239" t="str">
        <f t="shared" si="34"/>
        <v/>
      </c>
      <c r="CG17" s="237" t="str">
        <f t="shared" si="34"/>
        <v/>
      </c>
      <c r="CH17" s="237" t="str">
        <f t="shared" si="34"/>
        <v/>
      </c>
      <c r="CI17" s="237" t="str">
        <f t="shared" si="34"/>
        <v/>
      </c>
      <c r="CJ17" s="237" t="str">
        <f t="shared" si="34"/>
        <v/>
      </c>
      <c r="CK17" s="237" t="str">
        <f t="shared" si="34"/>
        <v/>
      </c>
      <c r="CL17" s="240" t="str">
        <f t="shared" si="34"/>
        <v/>
      </c>
      <c r="CM17" s="236" t="str">
        <f t="shared" si="34"/>
        <v/>
      </c>
      <c r="CN17" s="237" t="str">
        <f t="shared" si="34"/>
        <v/>
      </c>
      <c r="CO17" s="237" t="str">
        <f t="shared" si="34"/>
        <v/>
      </c>
      <c r="CP17" s="237" t="str">
        <f t="shared" si="34"/>
        <v/>
      </c>
      <c r="CQ17" s="237" t="str">
        <f t="shared" si="34"/>
        <v/>
      </c>
      <c r="CR17" s="237" t="str">
        <f t="shared" si="34"/>
        <v/>
      </c>
      <c r="CS17" s="237" t="str">
        <f t="shared" si="34"/>
        <v/>
      </c>
      <c r="CT17" s="237" t="str">
        <f t="shared" si="34"/>
        <v/>
      </c>
      <c r="CU17" s="238" t="str">
        <f t="shared" ref="CU17:DX17" si="35">IF(AND(COUNTIFS(General_rating, 1, General_subsector, $B17, General_ID, CU$8)&gt;0,COUNTIFS(General_rating, -1, General_subsector, $B17, General_ID, CU$8)&gt;0),"+ / –",(IF(COUNTIFS(General_rating, 1, General_subsector, $B17, General_ID, CU$8)&gt;0, "+",(IF(COUNTIFS(General_rating, -1, General_subsector, $B17, General_ID, CU$8)&gt;0,"–", "")))))</f>
        <v/>
      </c>
      <c r="CV17" s="239" t="str">
        <f t="shared" si="35"/>
        <v/>
      </c>
      <c r="CW17" s="237" t="str">
        <f t="shared" si="35"/>
        <v/>
      </c>
      <c r="CX17" s="237" t="str">
        <f t="shared" si="35"/>
        <v/>
      </c>
      <c r="CY17" s="237" t="str">
        <f t="shared" si="35"/>
        <v/>
      </c>
      <c r="CZ17" s="237" t="str">
        <f t="shared" si="35"/>
        <v/>
      </c>
      <c r="DA17" s="237" t="str">
        <f t="shared" si="35"/>
        <v/>
      </c>
      <c r="DB17" s="237" t="str">
        <f t="shared" si="35"/>
        <v/>
      </c>
      <c r="DC17" s="237" t="str">
        <f t="shared" si="35"/>
        <v/>
      </c>
      <c r="DD17" s="237" t="str">
        <f t="shared" si="35"/>
        <v/>
      </c>
      <c r="DE17" s="240" t="str">
        <f t="shared" si="35"/>
        <v/>
      </c>
      <c r="DF17" s="241" t="str">
        <f t="shared" si="35"/>
        <v/>
      </c>
      <c r="DG17" s="242" t="str">
        <f t="shared" si="35"/>
        <v/>
      </c>
      <c r="DH17" s="242" t="str">
        <f t="shared" si="35"/>
        <v/>
      </c>
      <c r="DI17" s="242" t="str">
        <f t="shared" si="35"/>
        <v/>
      </c>
      <c r="DJ17" s="242" t="str">
        <f t="shared" si="35"/>
        <v/>
      </c>
      <c r="DK17" s="242" t="str">
        <f t="shared" si="35"/>
        <v/>
      </c>
      <c r="DL17" s="242" t="str">
        <f t="shared" si="35"/>
        <v/>
      </c>
      <c r="DM17" s="242" t="str">
        <f t="shared" si="35"/>
        <v/>
      </c>
      <c r="DN17" s="242" t="str">
        <f t="shared" si="35"/>
        <v/>
      </c>
      <c r="DO17" s="242" t="str">
        <f t="shared" si="35"/>
        <v/>
      </c>
      <c r="DP17" s="242" t="str">
        <f t="shared" si="35"/>
        <v/>
      </c>
      <c r="DQ17" s="242" t="str">
        <f t="shared" si="35"/>
        <v/>
      </c>
      <c r="DR17" s="242" t="str">
        <f t="shared" si="35"/>
        <v/>
      </c>
      <c r="DS17" s="242" t="str">
        <f t="shared" si="35"/>
        <v/>
      </c>
      <c r="DT17" s="242" t="str">
        <f t="shared" si="35"/>
        <v/>
      </c>
      <c r="DU17" s="242" t="str">
        <f t="shared" si="35"/>
        <v/>
      </c>
      <c r="DV17" s="242" t="str">
        <f t="shared" si="35"/>
        <v/>
      </c>
      <c r="DW17" s="242" t="str">
        <f t="shared" si="35"/>
        <v/>
      </c>
      <c r="DX17" s="243" t="str">
        <f t="shared" si="35"/>
        <v/>
      </c>
    </row>
    <row r="18" spans="1:128" outlineLevel="1" x14ac:dyDescent="0.4">
      <c r="A18" s="36"/>
      <c r="B18" s="153" t="s">
        <v>369</v>
      </c>
      <c r="C18" s="236" t="str">
        <f t="shared" ref="C18:AH18" si="36">IF(AND(COUNTIFS(General_rating, 1, General_action, $B18, General_ID, C$8)&gt;0,COUNTIFS(General_rating, -1, General_action, $B18, General_ID, C$8)&gt;0),"+ / –",(IF(COUNTIFS(General_rating, 1, General_action, $B18, General_ID, C$8)&gt;0, "+",(IF(COUNTIFS(General_rating, -1, General_action, $B18, General_ID, C$8)&gt;0,"–", "")))))</f>
        <v>–</v>
      </c>
      <c r="D18" s="237" t="str">
        <f t="shared" si="36"/>
        <v>–</v>
      </c>
      <c r="E18" s="237" t="str">
        <f t="shared" si="36"/>
        <v/>
      </c>
      <c r="F18" s="237" t="str">
        <f t="shared" si="36"/>
        <v>–</v>
      </c>
      <c r="G18" s="238" t="str">
        <f t="shared" si="36"/>
        <v>–</v>
      </c>
      <c r="H18" s="239" t="str">
        <f t="shared" si="36"/>
        <v>–</v>
      </c>
      <c r="I18" s="237" t="str">
        <f t="shared" si="36"/>
        <v/>
      </c>
      <c r="J18" s="237" t="str">
        <f t="shared" si="36"/>
        <v/>
      </c>
      <c r="K18" s="237" t="str">
        <f t="shared" si="36"/>
        <v/>
      </c>
      <c r="L18" s="240" t="str">
        <f t="shared" si="36"/>
        <v/>
      </c>
      <c r="M18" s="236" t="str">
        <f t="shared" si="36"/>
        <v/>
      </c>
      <c r="N18" s="237" t="str">
        <f t="shared" si="36"/>
        <v/>
      </c>
      <c r="O18" s="237" t="str">
        <f t="shared" si="36"/>
        <v/>
      </c>
      <c r="P18" s="237" t="str">
        <f t="shared" si="36"/>
        <v/>
      </c>
      <c r="Q18" s="237" t="str">
        <f t="shared" si="36"/>
        <v/>
      </c>
      <c r="R18" s="237" t="str">
        <f t="shared" si="36"/>
        <v/>
      </c>
      <c r="S18" s="237" t="str">
        <f t="shared" si="36"/>
        <v/>
      </c>
      <c r="T18" s="237" t="str">
        <f t="shared" si="36"/>
        <v/>
      </c>
      <c r="U18" s="238" t="str">
        <f t="shared" si="36"/>
        <v/>
      </c>
      <c r="V18" s="239" t="str">
        <f t="shared" si="36"/>
        <v/>
      </c>
      <c r="W18" s="237" t="str">
        <f t="shared" si="36"/>
        <v/>
      </c>
      <c r="X18" s="237" t="str">
        <f t="shared" si="36"/>
        <v/>
      </c>
      <c r="Y18" s="237" t="str">
        <f t="shared" si="36"/>
        <v/>
      </c>
      <c r="Z18" s="237" t="str">
        <f t="shared" si="36"/>
        <v/>
      </c>
      <c r="AA18" s="237" t="str">
        <f t="shared" si="36"/>
        <v/>
      </c>
      <c r="AB18" s="240" t="str">
        <f t="shared" si="36"/>
        <v/>
      </c>
      <c r="AC18" s="236" t="str">
        <f t="shared" si="36"/>
        <v/>
      </c>
      <c r="AD18" s="237" t="str">
        <f t="shared" si="36"/>
        <v/>
      </c>
      <c r="AE18" s="237" t="str">
        <f t="shared" si="36"/>
        <v/>
      </c>
      <c r="AF18" s="237" t="str">
        <f t="shared" si="36"/>
        <v/>
      </c>
      <c r="AG18" s="237" t="str">
        <f t="shared" si="36"/>
        <v/>
      </c>
      <c r="AH18" s="238" t="str">
        <f t="shared" si="36"/>
        <v/>
      </c>
      <c r="AI18" s="239" t="str">
        <f t="shared" ref="AI18:BN18" si="37">IF(AND(COUNTIFS(General_rating, 1, General_action, $B18, General_ID, AI$8)&gt;0,COUNTIFS(General_rating, -1, General_action, $B18, General_ID, AI$8)&gt;0),"+ / –",(IF(COUNTIFS(General_rating, 1, General_action, $B18, General_ID, AI$8)&gt;0, "+",(IF(COUNTIFS(General_rating, -1, General_action, $B18, General_ID, AI$8)&gt;0,"–", "")))))</f>
        <v>–</v>
      </c>
      <c r="AJ18" s="237" t="str">
        <f t="shared" si="37"/>
        <v/>
      </c>
      <c r="AK18" s="237" t="str">
        <f t="shared" si="37"/>
        <v/>
      </c>
      <c r="AL18" s="237" t="str">
        <f t="shared" si="37"/>
        <v/>
      </c>
      <c r="AM18" s="237" t="str">
        <f t="shared" si="37"/>
        <v/>
      </c>
      <c r="AN18" s="240" t="str">
        <f t="shared" si="37"/>
        <v/>
      </c>
      <c r="AO18" s="236" t="str">
        <f t="shared" si="37"/>
        <v>–</v>
      </c>
      <c r="AP18" s="237" t="str">
        <f t="shared" si="37"/>
        <v/>
      </c>
      <c r="AQ18" s="238" t="str">
        <f t="shared" si="37"/>
        <v/>
      </c>
      <c r="AR18" s="239" t="str">
        <f t="shared" si="37"/>
        <v/>
      </c>
      <c r="AS18" s="237" t="str">
        <f t="shared" si="37"/>
        <v>–</v>
      </c>
      <c r="AT18" s="237" t="str">
        <f t="shared" si="37"/>
        <v>–</v>
      </c>
      <c r="AU18" s="237" t="str">
        <f t="shared" si="37"/>
        <v/>
      </c>
      <c r="AV18" s="237" t="str">
        <f t="shared" si="37"/>
        <v/>
      </c>
      <c r="AW18" s="237" t="str">
        <f t="shared" si="37"/>
        <v/>
      </c>
      <c r="AX18" s="237" t="str">
        <f t="shared" si="37"/>
        <v/>
      </c>
      <c r="AY18" s="237" t="str">
        <f t="shared" si="37"/>
        <v/>
      </c>
      <c r="AZ18" s="237" t="str">
        <f t="shared" si="37"/>
        <v/>
      </c>
      <c r="BA18" s="240" t="str">
        <f t="shared" si="37"/>
        <v/>
      </c>
      <c r="BB18" s="236" t="str">
        <f t="shared" si="37"/>
        <v>–</v>
      </c>
      <c r="BC18" s="237" t="str">
        <f t="shared" si="37"/>
        <v>–</v>
      </c>
      <c r="BD18" s="237" t="str">
        <f t="shared" si="37"/>
        <v/>
      </c>
      <c r="BE18" s="237" t="str">
        <f t="shared" si="37"/>
        <v/>
      </c>
      <c r="BF18" s="238" t="str">
        <f t="shared" si="37"/>
        <v/>
      </c>
      <c r="BG18" s="239" t="str">
        <f t="shared" si="37"/>
        <v>–</v>
      </c>
      <c r="BH18" s="237" t="str">
        <f t="shared" si="37"/>
        <v/>
      </c>
      <c r="BI18" s="237" t="str">
        <f t="shared" si="37"/>
        <v/>
      </c>
      <c r="BJ18" s="237" t="str">
        <f t="shared" si="37"/>
        <v/>
      </c>
      <c r="BK18" s="237" t="str">
        <f t="shared" si="37"/>
        <v/>
      </c>
      <c r="BL18" s="237" t="str">
        <f t="shared" si="37"/>
        <v/>
      </c>
      <c r="BM18" s="240" t="str">
        <f t="shared" si="37"/>
        <v/>
      </c>
      <c r="BN18" s="236" t="str">
        <f t="shared" si="37"/>
        <v>–</v>
      </c>
      <c r="BO18" s="237" t="str">
        <f t="shared" ref="BO18:CT18" si="38">IF(AND(COUNTIFS(General_rating, 1, General_action, $B18, General_ID, BO$8)&gt;0,COUNTIFS(General_rating, -1, General_action, $B18, General_ID, BO$8)&gt;0),"+ / –",(IF(COUNTIFS(General_rating, 1, General_action, $B18, General_ID, BO$8)&gt;0, "+",(IF(COUNTIFS(General_rating, -1, General_action, $B18, General_ID, BO$8)&gt;0,"–", "")))))</f>
        <v>–</v>
      </c>
      <c r="BP18" s="237" t="str">
        <f t="shared" si="38"/>
        <v/>
      </c>
      <c r="BQ18" s="237" t="str">
        <f t="shared" si="38"/>
        <v/>
      </c>
      <c r="BR18" s="237" t="str">
        <f t="shared" si="38"/>
        <v/>
      </c>
      <c r="BS18" s="237" t="str">
        <f t="shared" si="38"/>
        <v/>
      </c>
      <c r="BT18" s="238" t="str">
        <f t="shared" si="38"/>
        <v/>
      </c>
      <c r="BU18" s="239" t="str">
        <f t="shared" si="38"/>
        <v/>
      </c>
      <c r="BV18" s="237" t="str">
        <f t="shared" si="38"/>
        <v/>
      </c>
      <c r="BW18" s="237" t="str">
        <f t="shared" si="38"/>
        <v/>
      </c>
      <c r="BX18" s="237" t="str">
        <f t="shared" si="38"/>
        <v/>
      </c>
      <c r="BY18" s="237" t="str">
        <f t="shared" si="38"/>
        <v/>
      </c>
      <c r="BZ18" s="237" t="str">
        <f t="shared" si="38"/>
        <v/>
      </c>
      <c r="CA18" s="237" t="str">
        <f t="shared" si="38"/>
        <v/>
      </c>
      <c r="CB18" s="240" t="str">
        <f t="shared" si="38"/>
        <v/>
      </c>
      <c r="CC18" s="241" t="str">
        <f t="shared" si="38"/>
        <v/>
      </c>
      <c r="CD18" s="242" t="str">
        <f t="shared" si="38"/>
        <v/>
      </c>
      <c r="CE18" s="243" t="str">
        <f t="shared" si="38"/>
        <v/>
      </c>
      <c r="CF18" s="239" t="str">
        <f t="shared" si="38"/>
        <v/>
      </c>
      <c r="CG18" s="237" t="str">
        <f t="shared" si="38"/>
        <v/>
      </c>
      <c r="CH18" s="237" t="str">
        <f t="shared" si="38"/>
        <v/>
      </c>
      <c r="CI18" s="237" t="str">
        <f t="shared" si="38"/>
        <v/>
      </c>
      <c r="CJ18" s="237" t="str">
        <f t="shared" si="38"/>
        <v/>
      </c>
      <c r="CK18" s="237" t="str">
        <f t="shared" si="38"/>
        <v/>
      </c>
      <c r="CL18" s="240" t="str">
        <f t="shared" si="38"/>
        <v/>
      </c>
      <c r="CM18" s="236" t="str">
        <f t="shared" si="38"/>
        <v/>
      </c>
      <c r="CN18" s="237" t="str">
        <f t="shared" si="38"/>
        <v/>
      </c>
      <c r="CO18" s="237" t="str">
        <f t="shared" si="38"/>
        <v/>
      </c>
      <c r="CP18" s="237" t="str">
        <f t="shared" si="38"/>
        <v/>
      </c>
      <c r="CQ18" s="237" t="str">
        <f t="shared" si="38"/>
        <v/>
      </c>
      <c r="CR18" s="237" t="str">
        <f t="shared" si="38"/>
        <v/>
      </c>
      <c r="CS18" s="237" t="str">
        <f t="shared" si="38"/>
        <v/>
      </c>
      <c r="CT18" s="237" t="str">
        <f t="shared" si="38"/>
        <v/>
      </c>
      <c r="CU18" s="238" t="str">
        <f t="shared" ref="CU18:DX18" si="39">IF(AND(COUNTIFS(General_rating, 1, General_action, $B18, General_ID, CU$8)&gt;0,COUNTIFS(General_rating, -1, General_action, $B18, General_ID, CU$8)&gt;0),"+ / –",(IF(COUNTIFS(General_rating, 1, General_action, $B18, General_ID, CU$8)&gt;0, "+",(IF(COUNTIFS(General_rating, -1, General_action, $B18, General_ID, CU$8)&gt;0,"–", "")))))</f>
        <v/>
      </c>
      <c r="CV18" s="239" t="str">
        <f t="shared" si="39"/>
        <v/>
      </c>
      <c r="CW18" s="237" t="str">
        <f t="shared" si="39"/>
        <v/>
      </c>
      <c r="CX18" s="237" t="str">
        <f t="shared" si="39"/>
        <v/>
      </c>
      <c r="CY18" s="237" t="str">
        <f t="shared" si="39"/>
        <v/>
      </c>
      <c r="CZ18" s="237" t="str">
        <f t="shared" si="39"/>
        <v/>
      </c>
      <c r="DA18" s="237" t="str">
        <f t="shared" si="39"/>
        <v/>
      </c>
      <c r="DB18" s="237" t="str">
        <f t="shared" si="39"/>
        <v/>
      </c>
      <c r="DC18" s="237" t="str">
        <f t="shared" si="39"/>
        <v/>
      </c>
      <c r="DD18" s="237" t="str">
        <f t="shared" si="39"/>
        <v/>
      </c>
      <c r="DE18" s="240" t="str">
        <f t="shared" si="39"/>
        <v/>
      </c>
      <c r="DF18" s="241" t="str">
        <f t="shared" si="39"/>
        <v/>
      </c>
      <c r="DG18" s="242" t="str">
        <f t="shared" si="39"/>
        <v/>
      </c>
      <c r="DH18" s="242" t="str">
        <f t="shared" si="39"/>
        <v/>
      </c>
      <c r="DI18" s="242" t="str">
        <f t="shared" si="39"/>
        <v/>
      </c>
      <c r="DJ18" s="242" t="str">
        <f t="shared" si="39"/>
        <v/>
      </c>
      <c r="DK18" s="242" t="str">
        <f t="shared" si="39"/>
        <v/>
      </c>
      <c r="DL18" s="242" t="str">
        <f t="shared" si="39"/>
        <v/>
      </c>
      <c r="DM18" s="242" t="str">
        <f t="shared" si="39"/>
        <v/>
      </c>
      <c r="DN18" s="242" t="str">
        <f t="shared" si="39"/>
        <v/>
      </c>
      <c r="DO18" s="242" t="str">
        <f t="shared" si="39"/>
        <v/>
      </c>
      <c r="DP18" s="242" t="str">
        <f t="shared" si="39"/>
        <v/>
      </c>
      <c r="DQ18" s="242" t="str">
        <f t="shared" si="39"/>
        <v/>
      </c>
      <c r="DR18" s="242" t="str">
        <f t="shared" si="39"/>
        <v/>
      </c>
      <c r="DS18" s="242" t="str">
        <f t="shared" si="39"/>
        <v/>
      </c>
      <c r="DT18" s="242" t="str">
        <f t="shared" si="39"/>
        <v/>
      </c>
      <c r="DU18" s="242" t="str">
        <f t="shared" si="39"/>
        <v/>
      </c>
      <c r="DV18" s="242" t="str">
        <f t="shared" si="39"/>
        <v/>
      </c>
      <c r="DW18" s="242" t="str">
        <f t="shared" si="39"/>
        <v/>
      </c>
      <c r="DX18" s="243" t="str">
        <f t="shared" si="39"/>
        <v/>
      </c>
    </row>
    <row r="19" spans="1:128" x14ac:dyDescent="0.4">
      <c r="A19" s="36"/>
      <c r="B19" s="152" t="s">
        <v>146</v>
      </c>
      <c r="C19" s="236" t="str">
        <f t="shared" ref="C19:AH19" si="40">IF(AND(COUNTIFS(General_rating, 1, General_subsector, $B19, General_ID, C$8)&gt;0,COUNTIFS(General_rating, -1, General_subsector, $B19, General_ID, C$8)&gt;0),"+ / –",(IF(COUNTIFS(General_rating, 1, General_subsector, $B19, General_ID, C$8)&gt;0, "+",(IF(COUNTIFS(General_rating, -1, General_subsector, $B19, General_ID, C$8)&gt;0,"–", "")))))</f>
        <v/>
      </c>
      <c r="D19" s="237" t="str">
        <f t="shared" si="40"/>
        <v/>
      </c>
      <c r="E19" s="237" t="str">
        <f t="shared" si="40"/>
        <v/>
      </c>
      <c r="F19" s="237" t="str">
        <f t="shared" si="40"/>
        <v/>
      </c>
      <c r="G19" s="238" t="str">
        <f t="shared" si="40"/>
        <v/>
      </c>
      <c r="H19" s="239" t="str">
        <f t="shared" si="40"/>
        <v/>
      </c>
      <c r="I19" s="237" t="str">
        <f t="shared" si="40"/>
        <v/>
      </c>
      <c r="J19" s="237" t="str">
        <f t="shared" si="40"/>
        <v/>
      </c>
      <c r="K19" s="237" t="str">
        <f t="shared" si="40"/>
        <v/>
      </c>
      <c r="L19" s="240" t="str">
        <f t="shared" si="40"/>
        <v/>
      </c>
      <c r="M19" s="236" t="str">
        <f t="shared" si="40"/>
        <v/>
      </c>
      <c r="N19" s="237" t="str">
        <f t="shared" si="40"/>
        <v/>
      </c>
      <c r="O19" s="237" t="str">
        <f t="shared" si="40"/>
        <v/>
      </c>
      <c r="P19" s="237" t="str">
        <f t="shared" si="40"/>
        <v/>
      </c>
      <c r="Q19" s="237" t="str">
        <f t="shared" si="40"/>
        <v/>
      </c>
      <c r="R19" s="237" t="str">
        <f t="shared" si="40"/>
        <v/>
      </c>
      <c r="S19" s="237" t="str">
        <f t="shared" si="40"/>
        <v/>
      </c>
      <c r="T19" s="237" t="str">
        <f t="shared" si="40"/>
        <v/>
      </c>
      <c r="U19" s="238" t="str">
        <f t="shared" si="40"/>
        <v/>
      </c>
      <c r="V19" s="239" t="str">
        <f t="shared" si="40"/>
        <v/>
      </c>
      <c r="W19" s="237" t="str">
        <f t="shared" si="40"/>
        <v/>
      </c>
      <c r="X19" s="237" t="str">
        <f t="shared" si="40"/>
        <v/>
      </c>
      <c r="Y19" s="237" t="str">
        <f t="shared" si="40"/>
        <v/>
      </c>
      <c r="Z19" s="237" t="str">
        <f t="shared" si="40"/>
        <v/>
      </c>
      <c r="AA19" s="237" t="str">
        <f t="shared" si="40"/>
        <v/>
      </c>
      <c r="AB19" s="240" t="str">
        <f t="shared" si="40"/>
        <v/>
      </c>
      <c r="AC19" s="236" t="str">
        <f t="shared" si="40"/>
        <v/>
      </c>
      <c r="AD19" s="237" t="str">
        <f t="shared" si="40"/>
        <v/>
      </c>
      <c r="AE19" s="237" t="str">
        <f t="shared" si="40"/>
        <v/>
      </c>
      <c r="AF19" s="237" t="str">
        <f t="shared" si="40"/>
        <v/>
      </c>
      <c r="AG19" s="237" t="str">
        <f t="shared" si="40"/>
        <v/>
      </c>
      <c r="AH19" s="238" t="str">
        <f t="shared" si="40"/>
        <v/>
      </c>
      <c r="AI19" s="239" t="str">
        <f t="shared" ref="AI19:BN19" si="41">IF(AND(COUNTIFS(General_rating, 1, General_subsector, $B19, General_ID, AI$8)&gt;0,COUNTIFS(General_rating, -1, General_subsector, $B19, General_ID, AI$8)&gt;0),"+ / –",(IF(COUNTIFS(General_rating, 1, General_subsector, $B19, General_ID, AI$8)&gt;0, "+",(IF(COUNTIFS(General_rating, -1, General_subsector, $B19, General_ID, AI$8)&gt;0,"–", "")))))</f>
        <v/>
      </c>
      <c r="AJ19" s="237" t="str">
        <f t="shared" si="41"/>
        <v/>
      </c>
      <c r="AK19" s="237" t="str">
        <f t="shared" si="41"/>
        <v/>
      </c>
      <c r="AL19" s="237" t="str">
        <f t="shared" si="41"/>
        <v/>
      </c>
      <c r="AM19" s="237" t="str">
        <f t="shared" si="41"/>
        <v/>
      </c>
      <c r="AN19" s="240" t="str">
        <f t="shared" si="41"/>
        <v/>
      </c>
      <c r="AO19" s="236" t="str">
        <f t="shared" si="41"/>
        <v/>
      </c>
      <c r="AP19" s="237" t="str">
        <f t="shared" si="41"/>
        <v/>
      </c>
      <c r="AQ19" s="238" t="str">
        <f t="shared" si="41"/>
        <v/>
      </c>
      <c r="AR19" s="239" t="str">
        <f t="shared" si="41"/>
        <v/>
      </c>
      <c r="AS19" s="237" t="str">
        <f t="shared" si="41"/>
        <v/>
      </c>
      <c r="AT19" s="237" t="str">
        <f t="shared" si="41"/>
        <v>+</v>
      </c>
      <c r="AU19" s="237" t="str">
        <f t="shared" si="41"/>
        <v/>
      </c>
      <c r="AV19" s="237" t="str">
        <f t="shared" si="41"/>
        <v/>
      </c>
      <c r="AW19" s="237" t="str">
        <f t="shared" si="41"/>
        <v/>
      </c>
      <c r="AX19" s="237" t="str">
        <f t="shared" si="41"/>
        <v/>
      </c>
      <c r="AY19" s="237" t="str">
        <f t="shared" si="41"/>
        <v/>
      </c>
      <c r="AZ19" s="237" t="str">
        <f t="shared" si="41"/>
        <v/>
      </c>
      <c r="BA19" s="240" t="str">
        <f t="shared" si="41"/>
        <v/>
      </c>
      <c r="BB19" s="236" t="str">
        <f t="shared" si="41"/>
        <v/>
      </c>
      <c r="BC19" s="237" t="str">
        <f t="shared" si="41"/>
        <v/>
      </c>
      <c r="BD19" s="237" t="str">
        <f t="shared" si="41"/>
        <v/>
      </c>
      <c r="BE19" s="237" t="str">
        <f t="shared" si="41"/>
        <v/>
      </c>
      <c r="BF19" s="238" t="str">
        <f t="shared" si="41"/>
        <v>+</v>
      </c>
      <c r="BG19" s="239" t="str">
        <f t="shared" si="41"/>
        <v/>
      </c>
      <c r="BH19" s="237" t="str">
        <f t="shared" si="41"/>
        <v/>
      </c>
      <c r="BI19" s="237" t="str">
        <f t="shared" si="41"/>
        <v/>
      </c>
      <c r="BJ19" s="237" t="str">
        <f t="shared" si="41"/>
        <v/>
      </c>
      <c r="BK19" s="237" t="str">
        <f t="shared" si="41"/>
        <v/>
      </c>
      <c r="BL19" s="237" t="str">
        <f t="shared" si="41"/>
        <v/>
      </c>
      <c r="BM19" s="240" t="str">
        <f t="shared" si="41"/>
        <v/>
      </c>
      <c r="BN19" s="236" t="str">
        <f t="shared" si="41"/>
        <v/>
      </c>
      <c r="BO19" s="237" t="str">
        <f t="shared" ref="BO19:CT19" si="42">IF(AND(COUNTIFS(General_rating, 1, General_subsector, $B19, General_ID, BO$8)&gt;0,COUNTIFS(General_rating, -1, General_subsector, $B19, General_ID, BO$8)&gt;0),"+ / –",(IF(COUNTIFS(General_rating, 1, General_subsector, $B19, General_ID, BO$8)&gt;0, "+",(IF(COUNTIFS(General_rating, -1, General_subsector, $B19, General_ID, BO$8)&gt;0,"–", "")))))</f>
        <v/>
      </c>
      <c r="BP19" s="237" t="str">
        <f t="shared" si="42"/>
        <v/>
      </c>
      <c r="BQ19" s="237" t="str">
        <f t="shared" si="42"/>
        <v/>
      </c>
      <c r="BR19" s="237" t="str">
        <f t="shared" si="42"/>
        <v/>
      </c>
      <c r="BS19" s="237" t="str">
        <f t="shared" si="42"/>
        <v/>
      </c>
      <c r="BT19" s="238" t="str">
        <f t="shared" si="42"/>
        <v/>
      </c>
      <c r="BU19" s="239" t="str">
        <f t="shared" si="42"/>
        <v/>
      </c>
      <c r="BV19" s="237" t="str">
        <f t="shared" si="42"/>
        <v/>
      </c>
      <c r="BW19" s="237" t="str">
        <f t="shared" si="42"/>
        <v/>
      </c>
      <c r="BX19" s="237" t="str">
        <f t="shared" si="42"/>
        <v/>
      </c>
      <c r="BY19" s="237" t="str">
        <f t="shared" si="42"/>
        <v/>
      </c>
      <c r="BZ19" s="237" t="str">
        <f t="shared" si="42"/>
        <v/>
      </c>
      <c r="CA19" s="237" t="str">
        <f t="shared" si="42"/>
        <v/>
      </c>
      <c r="CB19" s="240" t="str">
        <f t="shared" si="42"/>
        <v/>
      </c>
      <c r="CC19" s="241" t="str">
        <f t="shared" si="42"/>
        <v/>
      </c>
      <c r="CD19" s="242" t="str">
        <f t="shared" si="42"/>
        <v/>
      </c>
      <c r="CE19" s="243" t="str">
        <f t="shared" si="42"/>
        <v/>
      </c>
      <c r="CF19" s="239" t="str">
        <f t="shared" si="42"/>
        <v/>
      </c>
      <c r="CG19" s="237" t="str">
        <f t="shared" si="42"/>
        <v/>
      </c>
      <c r="CH19" s="237" t="str">
        <f t="shared" si="42"/>
        <v/>
      </c>
      <c r="CI19" s="237" t="str">
        <f t="shared" si="42"/>
        <v/>
      </c>
      <c r="CJ19" s="237" t="str">
        <f t="shared" si="42"/>
        <v/>
      </c>
      <c r="CK19" s="237" t="str">
        <f t="shared" si="42"/>
        <v/>
      </c>
      <c r="CL19" s="240" t="str">
        <f t="shared" si="42"/>
        <v/>
      </c>
      <c r="CM19" s="236" t="str">
        <f t="shared" si="42"/>
        <v/>
      </c>
      <c r="CN19" s="237" t="str">
        <f t="shared" si="42"/>
        <v/>
      </c>
      <c r="CO19" s="237" t="str">
        <f t="shared" si="42"/>
        <v/>
      </c>
      <c r="CP19" s="237" t="str">
        <f t="shared" si="42"/>
        <v/>
      </c>
      <c r="CQ19" s="237" t="str">
        <f t="shared" si="42"/>
        <v/>
      </c>
      <c r="CR19" s="237" t="str">
        <f t="shared" si="42"/>
        <v/>
      </c>
      <c r="CS19" s="237" t="str">
        <f t="shared" si="42"/>
        <v/>
      </c>
      <c r="CT19" s="237" t="str">
        <f t="shared" si="42"/>
        <v/>
      </c>
      <c r="CU19" s="238" t="str">
        <f t="shared" ref="CU19:DX19" si="43">IF(AND(COUNTIFS(General_rating, 1, General_subsector, $B19, General_ID, CU$8)&gt;0,COUNTIFS(General_rating, -1, General_subsector, $B19, General_ID, CU$8)&gt;0),"+ / –",(IF(COUNTIFS(General_rating, 1, General_subsector, $B19, General_ID, CU$8)&gt;0, "+",(IF(COUNTIFS(General_rating, -1, General_subsector, $B19, General_ID, CU$8)&gt;0,"–", "")))))</f>
        <v/>
      </c>
      <c r="CV19" s="239" t="str">
        <f t="shared" si="43"/>
        <v/>
      </c>
      <c r="CW19" s="237" t="str">
        <f t="shared" si="43"/>
        <v/>
      </c>
      <c r="CX19" s="237" t="str">
        <f t="shared" si="43"/>
        <v/>
      </c>
      <c r="CY19" s="237" t="str">
        <f t="shared" si="43"/>
        <v/>
      </c>
      <c r="CZ19" s="237" t="str">
        <f t="shared" si="43"/>
        <v/>
      </c>
      <c r="DA19" s="237" t="str">
        <f t="shared" si="43"/>
        <v/>
      </c>
      <c r="DB19" s="237" t="str">
        <f t="shared" si="43"/>
        <v/>
      </c>
      <c r="DC19" s="237" t="str">
        <f t="shared" si="43"/>
        <v/>
      </c>
      <c r="DD19" s="237" t="str">
        <f t="shared" si="43"/>
        <v/>
      </c>
      <c r="DE19" s="240" t="str">
        <f t="shared" si="43"/>
        <v/>
      </c>
      <c r="DF19" s="241" t="str">
        <f t="shared" si="43"/>
        <v/>
      </c>
      <c r="DG19" s="242" t="str">
        <f t="shared" si="43"/>
        <v/>
      </c>
      <c r="DH19" s="242" t="str">
        <f t="shared" si="43"/>
        <v/>
      </c>
      <c r="DI19" s="242" t="str">
        <f t="shared" si="43"/>
        <v/>
      </c>
      <c r="DJ19" s="242" t="str">
        <f t="shared" si="43"/>
        <v/>
      </c>
      <c r="DK19" s="242" t="str">
        <f t="shared" si="43"/>
        <v/>
      </c>
      <c r="DL19" s="242" t="str">
        <f t="shared" si="43"/>
        <v/>
      </c>
      <c r="DM19" s="242" t="str">
        <f t="shared" si="43"/>
        <v/>
      </c>
      <c r="DN19" s="242" t="str">
        <f t="shared" si="43"/>
        <v/>
      </c>
      <c r="DO19" s="242" t="str">
        <f t="shared" si="43"/>
        <v/>
      </c>
      <c r="DP19" s="242" t="str">
        <f t="shared" si="43"/>
        <v/>
      </c>
      <c r="DQ19" s="242" t="str">
        <f t="shared" si="43"/>
        <v/>
      </c>
      <c r="DR19" s="242" t="str">
        <f t="shared" si="43"/>
        <v/>
      </c>
      <c r="DS19" s="242" t="str">
        <f t="shared" si="43"/>
        <v/>
      </c>
      <c r="DT19" s="242" t="str">
        <f t="shared" si="43"/>
        <v/>
      </c>
      <c r="DU19" s="242" t="str">
        <f t="shared" si="43"/>
        <v/>
      </c>
      <c r="DV19" s="242" t="str">
        <f t="shared" si="43"/>
        <v/>
      </c>
      <c r="DW19" s="242" t="str">
        <f t="shared" si="43"/>
        <v/>
      </c>
      <c r="DX19" s="243" t="str">
        <f t="shared" si="43"/>
        <v/>
      </c>
    </row>
    <row r="20" spans="1:128" outlineLevel="1" x14ac:dyDescent="0.4">
      <c r="A20" s="36"/>
      <c r="B20" s="153" t="s">
        <v>358</v>
      </c>
      <c r="C20" s="236" t="str">
        <f t="shared" ref="C20:AH20" si="44">IF(AND(COUNTIFS(General_rating, 1, General_action, $B20, General_ID, C$8)&gt;0,COUNTIFS(General_rating, -1, General_action, $B20, General_ID, C$8)&gt;0),"+ / –",(IF(COUNTIFS(General_rating, 1, General_action, $B20, General_ID, C$8)&gt;0, "+",(IF(COUNTIFS(General_rating, -1, General_action, $B20, General_ID, C$8)&gt;0,"–", "")))))</f>
        <v/>
      </c>
      <c r="D20" s="237" t="str">
        <f t="shared" si="44"/>
        <v/>
      </c>
      <c r="E20" s="237" t="str">
        <f t="shared" si="44"/>
        <v/>
      </c>
      <c r="F20" s="237" t="str">
        <f t="shared" si="44"/>
        <v/>
      </c>
      <c r="G20" s="238" t="str">
        <f t="shared" si="44"/>
        <v/>
      </c>
      <c r="H20" s="239" t="str">
        <f t="shared" si="44"/>
        <v/>
      </c>
      <c r="I20" s="237" t="str">
        <f t="shared" si="44"/>
        <v/>
      </c>
      <c r="J20" s="237" t="str">
        <f t="shared" si="44"/>
        <v/>
      </c>
      <c r="K20" s="237" t="str">
        <f t="shared" si="44"/>
        <v/>
      </c>
      <c r="L20" s="240" t="str">
        <f t="shared" si="44"/>
        <v/>
      </c>
      <c r="M20" s="236" t="str">
        <f t="shared" si="44"/>
        <v/>
      </c>
      <c r="N20" s="237" t="str">
        <f t="shared" si="44"/>
        <v/>
      </c>
      <c r="O20" s="237" t="str">
        <f t="shared" si="44"/>
        <v/>
      </c>
      <c r="P20" s="237" t="str">
        <f t="shared" si="44"/>
        <v/>
      </c>
      <c r="Q20" s="237" t="str">
        <f t="shared" si="44"/>
        <v/>
      </c>
      <c r="R20" s="237" t="str">
        <f t="shared" si="44"/>
        <v/>
      </c>
      <c r="S20" s="237" t="str">
        <f t="shared" si="44"/>
        <v/>
      </c>
      <c r="T20" s="237" t="str">
        <f t="shared" si="44"/>
        <v/>
      </c>
      <c r="U20" s="238" t="str">
        <f t="shared" si="44"/>
        <v/>
      </c>
      <c r="V20" s="239" t="str">
        <f t="shared" si="44"/>
        <v/>
      </c>
      <c r="W20" s="237" t="str">
        <f t="shared" si="44"/>
        <v/>
      </c>
      <c r="X20" s="237" t="str">
        <f t="shared" si="44"/>
        <v/>
      </c>
      <c r="Y20" s="237" t="str">
        <f t="shared" si="44"/>
        <v/>
      </c>
      <c r="Z20" s="237" t="str">
        <f t="shared" si="44"/>
        <v/>
      </c>
      <c r="AA20" s="237" t="str">
        <f t="shared" si="44"/>
        <v/>
      </c>
      <c r="AB20" s="240" t="str">
        <f t="shared" si="44"/>
        <v/>
      </c>
      <c r="AC20" s="236" t="str">
        <f t="shared" si="44"/>
        <v/>
      </c>
      <c r="AD20" s="237" t="str">
        <f t="shared" si="44"/>
        <v/>
      </c>
      <c r="AE20" s="237" t="str">
        <f t="shared" si="44"/>
        <v/>
      </c>
      <c r="AF20" s="237" t="str">
        <f t="shared" si="44"/>
        <v/>
      </c>
      <c r="AG20" s="237" t="str">
        <f t="shared" si="44"/>
        <v/>
      </c>
      <c r="AH20" s="238" t="str">
        <f t="shared" si="44"/>
        <v/>
      </c>
      <c r="AI20" s="239" t="str">
        <f t="shared" ref="AI20:BN20" si="45">IF(AND(COUNTIFS(General_rating, 1, General_action, $B20, General_ID, AI$8)&gt;0,COUNTIFS(General_rating, -1, General_action, $B20, General_ID, AI$8)&gt;0),"+ / –",(IF(COUNTIFS(General_rating, 1, General_action, $B20, General_ID, AI$8)&gt;0, "+",(IF(COUNTIFS(General_rating, -1, General_action, $B20, General_ID, AI$8)&gt;0,"–", "")))))</f>
        <v/>
      </c>
      <c r="AJ20" s="237" t="str">
        <f t="shared" si="45"/>
        <v/>
      </c>
      <c r="AK20" s="237" t="str">
        <f t="shared" si="45"/>
        <v/>
      </c>
      <c r="AL20" s="237" t="str">
        <f t="shared" si="45"/>
        <v/>
      </c>
      <c r="AM20" s="237" t="str">
        <f t="shared" si="45"/>
        <v/>
      </c>
      <c r="AN20" s="240" t="str">
        <f t="shared" si="45"/>
        <v/>
      </c>
      <c r="AO20" s="236" t="str">
        <f t="shared" si="45"/>
        <v/>
      </c>
      <c r="AP20" s="237" t="str">
        <f t="shared" si="45"/>
        <v/>
      </c>
      <c r="AQ20" s="238" t="str">
        <f t="shared" si="45"/>
        <v/>
      </c>
      <c r="AR20" s="239" t="str">
        <f t="shared" si="45"/>
        <v/>
      </c>
      <c r="AS20" s="237" t="str">
        <f t="shared" si="45"/>
        <v/>
      </c>
      <c r="AT20" s="237" t="str">
        <f t="shared" si="45"/>
        <v>+</v>
      </c>
      <c r="AU20" s="237" t="str">
        <f t="shared" si="45"/>
        <v/>
      </c>
      <c r="AV20" s="237" t="str">
        <f t="shared" si="45"/>
        <v/>
      </c>
      <c r="AW20" s="237" t="str">
        <f t="shared" si="45"/>
        <v/>
      </c>
      <c r="AX20" s="237" t="str">
        <f t="shared" si="45"/>
        <v/>
      </c>
      <c r="AY20" s="237" t="str">
        <f t="shared" si="45"/>
        <v/>
      </c>
      <c r="AZ20" s="237" t="str">
        <f t="shared" si="45"/>
        <v/>
      </c>
      <c r="BA20" s="240" t="str">
        <f t="shared" si="45"/>
        <v/>
      </c>
      <c r="BB20" s="236" t="str">
        <f t="shared" si="45"/>
        <v/>
      </c>
      <c r="BC20" s="237" t="str">
        <f t="shared" si="45"/>
        <v/>
      </c>
      <c r="BD20" s="237" t="str">
        <f t="shared" si="45"/>
        <v/>
      </c>
      <c r="BE20" s="237" t="str">
        <f t="shared" si="45"/>
        <v/>
      </c>
      <c r="BF20" s="238" t="str">
        <f t="shared" si="45"/>
        <v>+</v>
      </c>
      <c r="BG20" s="239" t="str">
        <f t="shared" si="45"/>
        <v/>
      </c>
      <c r="BH20" s="237" t="str">
        <f t="shared" si="45"/>
        <v/>
      </c>
      <c r="BI20" s="237" t="str">
        <f t="shared" si="45"/>
        <v/>
      </c>
      <c r="BJ20" s="237" t="str">
        <f t="shared" si="45"/>
        <v/>
      </c>
      <c r="BK20" s="237" t="str">
        <f t="shared" si="45"/>
        <v/>
      </c>
      <c r="BL20" s="237" t="str">
        <f t="shared" si="45"/>
        <v/>
      </c>
      <c r="BM20" s="240" t="str">
        <f t="shared" si="45"/>
        <v/>
      </c>
      <c r="BN20" s="236" t="str">
        <f t="shared" si="45"/>
        <v/>
      </c>
      <c r="BO20" s="237" t="str">
        <f t="shared" ref="BO20:CT20" si="46">IF(AND(COUNTIFS(General_rating, 1, General_action, $B20, General_ID, BO$8)&gt;0,COUNTIFS(General_rating, -1, General_action, $B20, General_ID, BO$8)&gt;0),"+ / –",(IF(COUNTIFS(General_rating, 1, General_action, $B20, General_ID, BO$8)&gt;0, "+",(IF(COUNTIFS(General_rating, -1, General_action, $B20, General_ID, BO$8)&gt;0,"–", "")))))</f>
        <v/>
      </c>
      <c r="BP20" s="237" t="str">
        <f t="shared" si="46"/>
        <v/>
      </c>
      <c r="BQ20" s="237" t="str">
        <f t="shared" si="46"/>
        <v/>
      </c>
      <c r="BR20" s="237" t="str">
        <f t="shared" si="46"/>
        <v/>
      </c>
      <c r="BS20" s="237" t="str">
        <f t="shared" si="46"/>
        <v/>
      </c>
      <c r="BT20" s="238" t="str">
        <f t="shared" si="46"/>
        <v/>
      </c>
      <c r="BU20" s="239" t="str">
        <f t="shared" si="46"/>
        <v/>
      </c>
      <c r="BV20" s="237" t="str">
        <f t="shared" si="46"/>
        <v/>
      </c>
      <c r="BW20" s="237" t="str">
        <f t="shared" si="46"/>
        <v/>
      </c>
      <c r="BX20" s="237" t="str">
        <f t="shared" si="46"/>
        <v/>
      </c>
      <c r="BY20" s="237" t="str">
        <f t="shared" si="46"/>
        <v/>
      </c>
      <c r="BZ20" s="237" t="str">
        <f t="shared" si="46"/>
        <v/>
      </c>
      <c r="CA20" s="237" t="str">
        <f t="shared" si="46"/>
        <v/>
      </c>
      <c r="CB20" s="240" t="str">
        <f t="shared" si="46"/>
        <v/>
      </c>
      <c r="CC20" s="241" t="str">
        <f t="shared" si="46"/>
        <v/>
      </c>
      <c r="CD20" s="242" t="str">
        <f t="shared" si="46"/>
        <v/>
      </c>
      <c r="CE20" s="243" t="str">
        <f t="shared" si="46"/>
        <v/>
      </c>
      <c r="CF20" s="239" t="str">
        <f t="shared" si="46"/>
        <v/>
      </c>
      <c r="CG20" s="237" t="str">
        <f t="shared" si="46"/>
        <v/>
      </c>
      <c r="CH20" s="237" t="str">
        <f t="shared" si="46"/>
        <v/>
      </c>
      <c r="CI20" s="237" t="str">
        <f t="shared" si="46"/>
        <v/>
      </c>
      <c r="CJ20" s="237" t="str">
        <f t="shared" si="46"/>
        <v/>
      </c>
      <c r="CK20" s="237" t="str">
        <f t="shared" si="46"/>
        <v/>
      </c>
      <c r="CL20" s="240" t="str">
        <f t="shared" si="46"/>
        <v/>
      </c>
      <c r="CM20" s="236" t="str">
        <f t="shared" si="46"/>
        <v/>
      </c>
      <c r="CN20" s="237" t="str">
        <f t="shared" si="46"/>
        <v/>
      </c>
      <c r="CO20" s="237" t="str">
        <f t="shared" si="46"/>
        <v/>
      </c>
      <c r="CP20" s="237" t="str">
        <f t="shared" si="46"/>
        <v/>
      </c>
      <c r="CQ20" s="237" t="str">
        <f t="shared" si="46"/>
        <v/>
      </c>
      <c r="CR20" s="237" t="str">
        <f t="shared" si="46"/>
        <v/>
      </c>
      <c r="CS20" s="237" t="str">
        <f t="shared" si="46"/>
        <v/>
      </c>
      <c r="CT20" s="237" t="str">
        <f t="shared" si="46"/>
        <v/>
      </c>
      <c r="CU20" s="238" t="str">
        <f t="shared" ref="CU20:DX20" si="47">IF(AND(COUNTIFS(General_rating, 1, General_action, $B20, General_ID, CU$8)&gt;0,COUNTIFS(General_rating, -1, General_action, $B20, General_ID, CU$8)&gt;0),"+ / –",(IF(COUNTIFS(General_rating, 1, General_action, $B20, General_ID, CU$8)&gt;0, "+",(IF(COUNTIFS(General_rating, -1, General_action, $B20, General_ID, CU$8)&gt;0,"–", "")))))</f>
        <v/>
      </c>
      <c r="CV20" s="239" t="str">
        <f t="shared" si="47"/>
        <v/>
      </c>
      <c r="CW20" s="237" t="str">
        <f t="shared" si="47"/>
        <v/>
      </c>
      <c r="CX20" s="237" t="str">
        <f t="shared" si="47"/>
        <v/>
      </c>
      <c r="CY20" s="237" t="str">
        <f t="shared" si="47"/>
        <v/>
      </c>
      <c r="CZ20" s="237" t="str">
        <f t="shared" si="47"/>
        <v/>
      </c>
      <c r="DA20" s="237" t="str">
        <f t="shared" si="47"/>
        <v/>
      </c>
      <c r="DB20" s="237" t="str">
        <f t="shared" si="47"/>
        <v/>
      </c>
      <c r="DC20" s="237" t="str">
        <f t="shared" si="47"/>
        <v/>
      </c>
      <c r="DD20" s="237" t="str">
        <f t="shared" si="47"/>
        <v/>
      </c>
      <c r="DE20" s="240" t="str">
        <f t="shared" si="47"/>
        <v/>
      </c>
      <c r="DF20" s="241" t="str">
        <f t="shared" si="47"/>
        <v/>
      </c>
      <c r="DG20" s="242" t="str">
        <f t="shared" si="47"/>
        <v/>
      </c>
      <c r="DH20" s="242" t="str">
        <f t="shared" si="47"/>
        <v/>
      </c>
      <c r="DI20" s="242" t="str">
        <f t="shared" si="47"/>
        <v/>
      </c>
      <c r="DJ20" s="242" t="str">
        <f t="shared" si="47"/>
        <v/>
      </c>
      <c r="DK20" s="242" t="str">
        <f t="shared" si="47"/>
        <v/>
      </c>
      <c r="DL20" s="242" t="str">
        <f t="shared" si="47"/>
        <v/>
      </c>
      <c r="DM20" s="242" t="str">
        <f t="shared" si="47"/>
        <v/>
      </c>
      <c r="DN20" s="242" t="str">
        <f t="shared" si="47"/>
        <v/>
      </c>
      <c r="DO20" s="242" t="str">
        <f t="shared" si="47"/>
        <v/>
      </c>
      <c r="DP20" s="242" t="str">
        <f t="shared" si="47"/>
        <v/>
      </c>
      <c r="DQ20" s="242" t="str">
        <f t="shared" si="47"/>
        <v/>
      </c>
      <c r="DR20" s="242" t="str">
        <f t="shared" si="47"/>
        <v/>
      </c>
      <c r="DS20" s="242" t="str">
        <f t="shared" si="47"/>
        <v/>
      </c>
      <c r="DT20" s="242" t="str">
        <f t="shared" si="47"/>
        <v/>
      </c>
      <c r="DU20" s="242" t="str">
        <f t="shared" si="47"/>
        <v/>
      </c>
      <c r="DV20" s="242" t="str">
        <f t="shared" si="47"/>
        <v/>
      </c>
      <c r="DW20" s="242" t="str">
        <f t="shared" si="47"/>
        <v/>
      </c>
      <c r="DX20" s="243" t="str">
        <f t="shared" si="47"/>
        <v/>
      </c>
    </row>
    <row r="21" spans="1:128" ht="23.15" customHeight="1" x14ac:dyDescent="0.4">
      <c r="A21" s="36"/>
      <c r="B21" s="154" t="s">
        <v>1123</v>
      </c>
      <c r="C21" s="244"/>
      <c r="D21" s="245"/>
      <c r="E21" s="245"/>
      <c r="F21" s="245"/>
      <c r="G21" s="246"/>
      <c r="H21" s="245"/>
      <c r="I21" s="245"/>
      <c r="J21" s="245"/>
      <c r="K21" s="245"/>
      <c r="L21" s="245"/>
      <c r="M21" s="247"/>
      <c r="N21" s="245"/>
      <c r="O21" s="245"/>
      <c r="P21" s="245"/>
      <c r="Q21" s="245"/>
      <c r="R21" s="245"/>
      <c r="S21" s="245"/>
      <c r="T21" s="245"/>
      <c r="U21" s="246"/>
      <c r="V21" s="245"/>
      <c r="W21" s="245"/>
      <c r="X21" s="245"/>
      <c r="Y21" s="245"/>
      <c r="Z21" s="245"/>
      <c r="AA21" s="245"/>
      <c r="AB21" s="245"/>
      <c r="AC21" s="247"/>
      <c r="AD21" s="245"/>
      <c r="AE21" s="245"/>
      <c r="AF21" s="245"/>
      <c r="AG21" s="245"/>
      <c r="AH21" s="246"/>
      <c r="AI21" s="245"/>
      <c r="AJ21" s="245"/>
      <c r="AK21" s="245"/>
      <c r="AL21" s="245"/>
      <c r="AM21" s="245"/>
      <c r="AN21" s="245"/>
      <c r="AO21" s="247"/>
      <c r="AP21" s="245"/>
      <c r="AQ21" s="246"/>
      <c r="AR21" s="245"/>
      <c r="AS21" s="245"/>
      <c r="AT21" s="245"/>
      <c r="AU21" s="245"/>
      <c r="AV21" s="245"/>
      <c r="AW21" s="245"/>
      <c r="AX21" s="245"/>
      <c r="AY21" s="245"/>
      <c r="AZ21" s="245"/>
      <c r="BA21" s="245"/>
      <c r="BB21" s="247"/>
      <c r="BC21" s="245"/>
      <c r="BD21" s="245"/>
      <c r="BE21" s="245"/>
      <c r="BF21" s="246"/>
      <c r="BG21" s="245"/>
      <c r="BH21" s="245"/>
      <c r="BI21" s="245"/>
      <c r="BJ21" s="245"/>
      <c r="BK21" s="245"/>
      <c r="BL21" s="245"/>
      <c r="BM21" s="245"/>
      <c r="BN21" s="247"/>
      <c r="BO21" s="245"/>
      <c r="BP21" s="245"/>
      <c r="BQ21" s="245"/>
      <c r="BR21" s="245"/>
      <c r="BS21" s="245"/>
      <c r="BT21" s="246"/>
      <c r="BU21" s="245"/>
      <c r="BV21" s="245"/>
      <c r="BW21" s="245"/>
      <c r="BX21" s="245"/>
      <c r="BY21" s="245"/>
      <c r="BZ21" s="245"/>
      <c r="CA21" s="245"/>
      <c r="CB21" s="245"/>
      <c r="CC21" s="245"/>
      <c r="CD21" s="245"/>
      <c r="CE21" s="245"/>
      <c r="CF21" s="245"/>
      <c r="CG21" s="245"/>
      <c r="CH21" s="245"/>
      <c r="CI21" s="245"/>
      <c r="CJ21" s="245"/>
      <c r="CK21" s="245"/>
      <c r="CL21" s="245"/>
      <c r="CM21" s="247"/>
      <c r="CN21" s="245"/>
      <c r="CO21" s="245"/>
      <c r="CP21" s="245"/>
      <c r="CQ21" s="245"/>
      <c r="CR21" s="245"/>
      <c r="CS21" s="245"/>
      <c r="CT21" s="245"/>
      <c r="CU21" s="246"/>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c r="DR21" s="245"/>
      <c r="DS21" s="245"/>
      <c r="DT21" s="245"/>
      <c r="DU21" s="245"/>
      <c r="DV21" s="245"/>
      <c r="DW21" s="245"/>
      <c r="DX21" s="245"/>
    </row>
    <row r="22" spans="1:128" ht="15.45" customHeight="1" x14ac:dyDescent="0.4">
      <c r="A22" s="36"/>
      <c r="B22" s="152" t="s">
        <v>1</v>
      </c>
      <c r="C22" s="236" t="str">
        <f t="shared" ref="C22:AH22" si="48">IF(AND(COUNTIFS(Energy_rating, 1, Energy_subsector, $B22, Energy_ID, C$8)&gt;0,COUNTIFS(Energy_rating, -1, Energy_subsector, $B22, Energy_ID, C$8)&gt;0),"+ / –",(IF(COUNTIFS(Energy_rating, 1, Energy_subsector, $B22, Energy_ID, C$8)&gt;0, "+",(IF(COUNTIFS(Energy_rating, -1, Energy_subsector, $B22, Energy_ID, C$8)&gt;0,"–", "")))))</f>
        <v/>
      </c>
      <c r="D22" s="237" t="str">
        <f>IF(AND(COUNTIFS(Energy_rating, 1, Energy_subsector, $B22, Energy_ID, D$8)&gt;0,COUNTIFS(Energy_rating, -1, Energy_subsector, $B22, Energy_ID, D$8)&gt;0),"+ / –",(IF(COUNTIFS(Energy_rating, 1, Energy_subsector, $B22, Energy_ID, D$8)&gt;0, "+",(IF(COUNTIFS(Energy_rating, -1, Energy_subsector, $B22, Energy_ID, D$8)&gt;0,"–", "")))))</f>
        <v>+ / –</v>
      </c>
      <c r="E22" s="237" t="str">
        <f>IF(AND(COUNTIFS(Energy_rating, 1, Energy_subsector, $B22, Energy_ID, E$8)&gt;0,COUNTIFS(Energy_rating, -1, Energy_subsector, $B22, Energy_ID, E$8)&gt;0),"+ / –",(IF(COUNTIFS(Energy_rating, 1, Energy_subsector, $B22, Energy_ID, E$8)&gt;0, "+",(IF(COUNTIFS(Energy_rating, -1, Energy_subsector, $B22, Energy_ID, E$8)&gt;0,"–", "")))))</f>
        <v/>
      </c>
      <c r="F22" s="237" t="str">
        <f t="shared" si="48"/>
        <v>+ / –</v>
      </c>
      <c r="G22" s="238" t="str">
        <f t="shared" si="48"/>
        <v/>
      </c>
      <c r="H22" s="239" t="str">
        <f t="shared" si="48"/>
        <v>+ / –</v>
      </c>
      <c r="I22" s="237" t="str">
        <f t="shared" si="48"/>
        <v/>
      </c>
      <c r="J22" s="237" t="str">
        <f t="shared" si="48"/>
        <v>+ / –</v>
      </c>
      <c r="K22" s="237" t="str">
        <f t="shared" si="48"/>
        <v>+ / –</v>
      </c>
      <c r="L22" s="240" t="str">
        <f t="shared" si="48"/>
        <v/>
      </c>
      <c r="M22" s="236" t="str">
        <f t="shared" si="48"/>
        <v/>
      </c>
      <c r="N22" s="237" t="str">
        <f t="shared" si="48"/>
        <v/>
      </c>
      <c r="O22" s="237" t="str">
        <f t="shared" si="48"/>
        <v/>
      </c>
      <c r="P22" s="237" t="str">
        <f t="shared" si="48"/>
        <v>+ / –</v>
      </c>
      <c r="Q22" s="237" t="str">
        <f t="shared" si="48"/>
        <v/>
      </c>
      <c r="R22" s="237" t="str">
        <f t="shared" si="48"/>
        <v/>
      </c>
      <c r="S22" s="237" t="str">
        <f t="shared" si="48"/>
        <v/>
      </c>
      <c r="T22" s="237" t="str">
        <f t="shared" si="48"/>
        <v>+</v>
      </c>
      <c r="U22" s="238" t="str">
        <f t="shared" si="48"/>
        <v>+ / –</v>
      </c>
      <c r="V22" s="239" t="str">
        <f t="shared" si="48"/>
        <v/>
      </c>
      <c r="W22" s="237" t="str">
        <f t="shared" si="48"/>
        <v>+</v>
      </c>
      <c r="X22" s="237" t="str">
        <f t="shared" si="48"/>
        <v>+</v>
      </c>
      <c r="Y22" s="237" t="str">
        <f t="shared" si="48"/>
        <v/>
      </c>
      <c r="Z22" s="237" t="str">
        <f t="shared" si="48"/>
        <v/>
      </c>
      <c r="AA22" s="237" t="str">
        <f t="shared" si="48"/>
        <v/>
      </c>
      <c r="AB22" s="240" t="str">
        <f t="shared" si="48"/>
        <v/>
      </c>
      <c r="AC22" s="236" t="str">
        <f t="shared" si="48"/>
        <v/>
      </c>
      <c r="AD22" s="237" t="str">
        <f t="shared" si="48"/>
        <v/>
      </c>
      <c r="AE22" s="237" t="str">
        <f t="shared" si="48"/>
        <v/>
      </c>
      <c r="AF22" s="237" t="str">
        <f t="shared" si="48"/>
        <v/>
      </c>
      <c r="AG22" s="237" t="str">
        <f t="shared" si="48"/>
        <v>+</v>
      </c>
      <c r="AH22" s="238" t="str">
        <f t="shared" si="48"/>
        <v/>
      </c>
      <c r="AI22" s="239" t="str">
        <f t="shared" ref="AI22:AZ22" si="49">IF(AND(COUNTIFS(Energy_rating, 1, Energy_subsector, $B22, Energy_ID, AI$8)&gt;0,COUNTIFS(Energy_rating, -1, Energy_subsector, $B22, Energy_ID, AI$8)&gt;0),"+ / –",(IF(COUNTIFS(Energy_rating, 1, Energy_subsector, $B22, Energy_ID, AI$8)&gt;0, "+",(IF(COUNTIFS(Energy_rating, -1, Energy_subsector, $B22, Energy_ID, AI$8)&gt;0,"–", "")))))</f>
        <v>–</v>
      </c>
      <c r="AJ22" s="237" t="str">
        <f t="shared" si="49"/>
        <v/>
      </c>
      <c r="AK22" s="237" t="str">
        <f t="shared" si="49"/>
        <v>+ / –</v>
      </c>
      <c r="AL22" s="237" t="str">
        <f t="shared" si="49"/>
        <v>+ / –</v>
      </c>
      <c r="AM22" s="237" t="str">
        <f t="shared" si="49"/>
        <v/>
      </c>
      <c r="AN22" s="240" t="str">
        <f t="shared" si="49"/>
        <v>–</v>
      </c>
      <c r="AO22" s="236" t="str">
        <f t="shared" si="49"/>
        <v>+ / –</v>
      </c>
      <c r="AP22" s="237" t="str">
        <f t="shared" si="49"/>
        <v>+</v>
      </c>
      <c r="AQ22" s="238" t="str">
        <f t="shared" si="49"/>
        <v>–</v>
      </c>
      <c r="AR22" s="239" t="str">
        <f t="shared" si="49"/>
        <v>+</v>
      </c>
      <c r="AS22" s="237" t="str">
        <f t="shared" si="49"/>
        <v>+ / –</v>
      </c>
      <c r="AT22" s="237" t="str">
        <f t="shared" si="49"/>
        <v>+</v>
      </c>
      <c r="AU22" s="237" t="str">
        <f t="shared" si="49"/>
        <v>+ / –</v>
      </c>
      <c r="AV22" s="237" t="str">
        <f t="shared" si="49"/>
        <v>+ / –</v>
      </c>
      <c r="AW22" s="237" t="str">
        <f t="shared" si="49"/>
        <v/>
      </c>
      <c r="AX22" s="237" t="str">
        <f t="shared" si="49"/>
        <v/>
      </c>
      <c r="AY22" s="237" t="str">
        <f t="shared" si="49"/>
        <v/>
      </c>
      <c r="AZ22" s="237" t="str">
        <f t="shared" si="49"/>
        <v/>
      </c>
      <c r="BA22" s="240"/>
      <c r="BB22" s="236" t="str">
        <f t="shared" ref="BB22:CG22" si="50">IF(AND(COUNTIFS(Energy_rating, 1, Energy_subsector, $B22, Energy_ID, BB$8)&gt;0,COUNTIFS(Energy_rating, -1, Energy_subsector, $B22, Energy_ID, BB$8)&gt;0),"+ / –",(IF(COUNTIFS(Energy_rating, 1, Energy_subsector, $B22, Energy_ID, BB$8)&gt;0, "+",(IF(COUNTIFS(Energy_rating, -1, Energy_subsector, $B22, Energy_ID, BB$8)&gt;0,"–", "")))))</f>
        <v>+ / –</v>
      </c>
      <c r="BC22" s="237" t="str">
        <f t="shared" si="50"/>
        <v>+ / –</v>
      </c>
      <c r="BD22" s="237" t="str">
        <f t="shared" si="50"/>
        <v/>
      </c>
      <c r="BE22" s="237" t="str">
        <f t="shared" si="50"/>
        <v>+ / –</v>
      </c>
      <c r="BF22" s="238" t="str">
        <f t="shared" si="50"/>
        <v>+</v>
      </c>
      <c r="BG22" s="239" t="str">
        <f t="shared" si="50"/>
        <v>+</v>
      </c>
      <c r="BH22" s="237" t="str">
        <f t="shared" si="50"/>
        <v/>
      </c>
      <c r="BI22" s="237" t="str">
        <f t="shared" si="50"/>
        <v/>
      </c>
      <c r="BJ22" s="237" t="str">
        <f t="shared" si="50"/>
        <v/>
      </c>
      <c r="BK22" s="237" t="str">
        <f t="shared" si="50"/>
        <v/>
      </c>
      <c r="BL22" s="237" t="str">
        <f t="shared" si="50"/>
        <v/>
      </c>
      <c r="BM22" s="240" t="str">
        <f t="shared" si="50"/>
        <v/>
      </c>
      <c r="BN22" s="236" t="str">
        <f t="shared" si="50"/>
        <v>+ / –</v>
      </c>
      <c r="BO22" s="237" t="str">
        <f t="shared" si="50"/>
        <v>+ / –</v>
      </c>
      <c r="BP22" s="237" t="str">
        <f t="shared" si="50"/>
        <v>+ / –</v>
      </c>
      <c r="BQ22" s="237" t="str">
        <f t="shared" si="50"/>
        <v>–</v>
      </c>
      <c r="BR22" s="237" t="str">
        <f t="shared" si="50"/>
        <v/>
      </c>
      <c r="BS22" s="237" t="str">
        <f t="shared" si="50"/>
        <v>+ / –</v>
      </c>
      <c r="BT22" s="238" t="str">
        <f t="shared" si="50"/>
        <v/>
      </c>
      <c r="BU22" s="239" t="str">
        <f t="shared" si="50"/>
        <v/>
      </c>
      <c r="BV22" s="237" t="str">
        <f t="shared" si="50"/>
        <v>+ / –</v>
      </c>
      <c r="BW22" s="237" t="str">
        <f t="shared" si="50"/>
        <v>+</v>
      </c>
      <c r="BX22" s="237" t="str">
        <f t="shared" si="50"/>
        <v>+ / –</v>
      </c>
      <c r="BY22" s="237" t="str">
        <f t="shared" si="50"/>
        <v>+</v>
      </c>
      <c r="BZ22" s="237" t="str">
        <f t="shared" si="50"/>
        <v/>
      </c>
      <c r="CA22" s="237" t="str">
        <f t="shared" si="50"/>
        <v/>
      </c>
      <c r="CB22" s="240" t="str">
        <f t="shared" si="50"/>
        <v/>
      </c>
      <c r="CC22" s="241" t="str">
        <f t="shared" si="50"/>
        <v/>
      </c>
      <c r="CD22" s="242" t="str">
        <f t="shared" si="50"/>
        <v/>
      </c>
      <c r="CE22" s="243" t="str">
        <f t="shared" si="50"/>
        <v/>
      </c>
      <c r="CF22" s="239" t="str">
        <f t="shared" si="50"/>
        <v>+ / –</v>
      </c>
      <c r="CG22" s="237" t="str">
        <f t="shared" si="50"/>
        <v/>
      </c>
      <c r="CH22" s="237" t="str">
        <f t="shared" ref="CH22:DM22" si="51">IF(AND(COUNTIFS(Energy_rating, 1, Energy_subsector, $B22, Energy_ID, CH$8)&gt;0,COUNTIFS(Energy_rating, -1, Energy_subsector, $B22, Energy_ID, CH$8)&gt;0),"+ / –",(IF(COUNTIFS(Energy_rating, 1, Energy_subsector, $B22, Energy_ID, CH$8)&gt;0, "+",(IF(COUNTIFS(Energy_rating, -1, Energy_subsector, $B22, Energy_ID, CH$8)&gt;0,"–", "")))))</f>
        <v/>
      </c>
      <c r="CI22" s="237" t="str">
        <f t="shared" si="51"/>
        <v/>
      </c>
      <c r="CJ22" s="237" t="str">
        <f t="shared" si="51"/>
        <v/>
      </c>
      <c r="CK22" s="237" t="str">
        <f t="shared" si="51"/>
        <v/>
      </c>
      <c r="CL22" s="240" t="str">
        <f t="shared" si="51"/>
        <v/>
      </c>
      <c r="CM22" s="236" t="str">
        <f t="shared" si="51"/>
        <v>+ / –</v>
      </c>
      <c r="CN22" s="237" t="str">
        <f t="shared" si="51"/>
        <v>+ / –</v>
      </c>
      <c r="CO22" s="237" t="str">
        <f t="shared" si="51"/>
        <v>–</v>
      </c>
      <c r="CP22" s="237" t="str">
        <f t="shared" si="51"/>
        <v>–</v>
      </c>
      <c r="CQ22" s="237" t="str">
        <f t="shared" si="51"/>
        <v>+ / –</v>
      </c>
      <c r="CR22" s="237" t="str">
        <f t="shared" si="51"/>
        <v/>
      </c>
      <c r="CS22" s="237" t="str">
        <f t="shared" si="51"/>
        <v/>
      </c>
      <c r="CT22" s="237" t="str">
        <f t="shared" si="51"/>
        <v/>
      </c>
      <c r="CU22" s="238" t="str">
        <f t="shared" si="51"/>
        <v/>
      </c>
      <c r="CV22" s="239" t="str">
        <f t="shared" si="51"/>
        <v/>
      </c>
      <c r="CW22" s="237" t="str">
        <f t="shared" si="51"/>
        <v/>
      </c>
      <c r="CX22" s="237" t="str">
        <f t="shared" si="51"/>
        <v/>
      </c>
      <c r="CY22" s="237" t="str">
        <f t="shared" si="51"/>
        <v/>
      </c>
      <c r="CZ22" s="237" t="str">
        <f t="shared" si="51"/>
        <v/>
      </c>
      <c r="DA22" s="237" t="str">
        <f t="shared" si="51"/>
        <v/>
      </c>
      <c r="DB22" s="237" t="str">
        <f t="shared" si="51"/>
        <v>+</v>
      </c>
      <c r="DC22" s="237" t="str">
        <f t="shared" si="51"/>
        <v/>
      </c>
      <c r="DD22" s="237" t="str">
        <f t="shared" si="51"/>
        <v/>
      </c>
      <c r="DE22" s="240" t="str">
        <f t="shared" si="51"/>
        <v/>
      </c>
      <c r="DF22" s="241" t="str">
        <f t="shared" si="51"/>
        <v/>
      </c>
      <c r="DG22" s="242" t="str">
        <f t="shared" si="51"/>
        <v/>
      </c>
      <c r="DH22" s="242" t="str">
        <f t="shared" si="51"/>
        <v/>
      </c>
      <c r="DI22" s="242" t="str">
        <f t="shared" si="51"/>
        <v/>
      </c>
      <c r="DJ22" s="242" t="str">
        <f t="shared" si="51"/>
        <v/>
      </c>
      <c r="DK22" s="242" t="str">
        <f t="shared" si="51"/>
        <v/>
      </c>
      <c r="DL22" s="242" t="str">
        <f t="shared" si="51"/>
        <v/>
      </c>
      <c r="DM22" s="242" t="str">
        <f t="shared" si="51"/>
        <v/>
      </c>
      <c r="DN22" s="242" t="str">
        <f t="shared" ref="DN22:DX22" si="52">IF(AND(COUNTIFS(Energy_rating, 1, Energy_subsector, $B22, Energy_ID, DN$8)&gt;0,COUNTIFS(Energy_rating, -1, Energy_subsector, $B22, Energy_ID, DN$8)&gt;0),"+ / –",(IF(COUNTIFS(Energy_rating, 1, Energy_subsector, $B22, Energy_ID, DN$8)&gt;0, "+",(IF(COUNTIFS(Energy_rating, -1, Energy_subsector, $B22, Energy_ID, DN$8)&gt;0,"–", "")))))</f>
        <v/>
      </c>
      <c r="DO22" s="242" t="str">
        <f t="shared" si="52"/>
        <v/>
      </c>
      <c r="DP22" s="242" t="str">
        <f t="shared" si="52"/>
        <v/>
      </c>
      <c r="DQ22" s="242" t="str">
        <f t="shared" si="52"/>
        <v/>
      </c>
      <c r="DR22" s="242" t="str">
        <f t="shared" si="52"/>
        <v/>
      </c>
      <c r="DS22" s="242" t="str">
        <f t="shared" si="52"/>
        <v/>
      </c>
      <c r="DT22" s="242" t="str">
        <f t="shared" si="52"/>
        <v/>
      </c>
      <c r="DU22" s="242" t="str">
        <f t="shared" si="52"/>
        <v/>
      </c>
      <c r="DV22" s="242" t="str">
        <f t="shared" si="52"/>
        <v/>
      </c>
      <c r="DW22" s="242" t="str">
        <f t="shared" si="52"/>
        <v/>
      </c>
      <c r="DX22" s="243" t="str">
        <f t="shared" si="52"/>
        <v/>
      </c>
    </row>
    <row r="23" spans="1:128" ht="15.45" customHeight="1" outlineLevel="1" x14ac:dyDescent="0.4">
      <c r="A23" s="36"/>
      <c r="B23" s="153" t="s">
        <v>1124</v>
      </c>
      <c r="C23" s="237">
        <f t="shared" ref="C23:T23" si="53">IF(COUNTIFS(C24:C34,"+ / –")&gt;0,"+ / –",IF(AND(COUNTIFS(C24:C34,"+")&gt;0,COUNTIFS(C24:C34,"–")&gt;0),"+ / –",IF(COUNTIFS(C24:C34,"+")&gt;0,"+",IF(COUNTIFS(C24:C34,"–")&gt;0,"–",0))))</f>
        <v>0</v>
      </c>
      <c r="D23" s="237" t="str">
        <f t="shared" si="53"/>
        <v>+ / –</v>
      </c>
      <c r="E23" s="237">
        <f t="shared" si="53"/>
        <v>0</v>
      </c>
      <c r="F23" s="237" t="str">
        <f t="shared" si="53"/>
        <v>+ / –</v>
      </c>
      <c r="G23" s="238">
        <f t="shared" si="53"/>
        <v>0</v>
      </c>
      <c r="H23" s="239" t="str">
        <f t="shared" si="53"/>
        <v>+ / –</v>
      </c>
      <c r="I23" s="237">
        <f t="shared" si="53"/>
        <v>0</v>
      </c>
      <c r="J23" s="237" t="str">
        <f t="shared" si="53"/>
        <v>+ / –</v>
      </c>
      <c r="K23" s="237" t="str">
        <f t="shared" si="53"/>
        <v>+ / –</v>
      </c>
      <c r="L23" s="240">
        <f t="shared" si="53"/>
        <v>0</v>
      </c>
      <c r="M23" s="236">
        <f t="shared" si="53"/>
        <v>0</v>
      </c>
      <c r="N23" s="237">
        <f t="shared" si="53"/>
        <v>0</v>
      </c>
      <c r="O23" s="237">
        <f t="shared" si="53"/>
        <v>0</v>
      </c>
      <c r="P23" s="237" t="str">
        <f t="shared" si="53"/>
        <v>+ / –</v>
      </c>
      <c r="Q23" s="237">
        <f t="shared" si="53"/>
        <v>0</v>
      </c>
      <c r="R23" s="237">
        <f t="shared" si="53"/>
        <v>0</v>
      </c>
      <c r="S23" s="237">
        <f t="shared" si="53"/>
        <v>0</v>
      </c>
      <c r="T23" s="237" t="str">
        <f t="shared" si="53"/>
        <v>+</v>
      </c>
      <c r="U23" s="237" t="str">
        <f>IF(COUNTIFS(U24:U34,"+ / –")&gt;0,"+ / –",IF(AND(COUNTIFS(U24:U34,"+")&gt;0,COUNTIFS(U24:U34,"–")&gt;0),"+ / –",IF(COUNTIFS(U24:U34,"+")&gt;0,"+",IF(COUNTIFS(U24:U34,"–")&gt;0,"–",0))))</f>
        <v>+ / –</v>
      </c>
      <c r="V23" s="239">
        <f t="shared" ref="V23:CG23" si="54">IF(COUNTIFS(V24:V34,"+ / –")&gt;0,"+ / –",IF(AND(COUNTIFS(V24:V34,"+")&gt;0,COUNTIFS(V24:V34,"–")&gt;0),"+ / –",IF(COUNTIFS(V24:V34,"+")&gt;0,"+",IF(COUNTIFS(V24:V34,"–")&gt;0,"–",0))))</f>
        <v>0</v>
      </c>
      <c r="W23" s="237" t="str">
        <f t="shared" si="54"/>
        <v>+</v>
      </c>
      <c r="X23" s="237" t="str">
        <f t="shared" si="54"/>
        <v>+</v>
      </c>
      <c r="Y23" s="237">
        <f t="shared" si="54"/>
        <v>0</v>
      </c>
      <c r="Z23" s="237">
        <f t="shared" si="54"/>
        <v>0</v>
      </c>
      <c r="AA23" s="237">
        <f t="shared" si="54"/>
        <v>0</v>
      </c>
      <c r="AB23" s="240">
        <f t="shared" si="54"/>
        <v>0</v>
      </c>
      <c r="AC23" s="236">
        <f t="shared" si="54"/>
        <v>0</v>
      </c>
      <c r="AD23" s="237">
        <f t="shared" si="54"/>
        <v>0</v>
      </c>
      <c r="AE23" s="237">
        <f t="shared" si="54"/>
        <v>0</v>
      </c>
      <c r="AF23" s="237">
        <f t="shared" si="54"/>
        <v>0</v>
      </c>
      <c r="AG23" s="237" t="str">
        <f t="shared" si="54"/>
        <v>+</v>
      </c>
      <c r="AH23" s="238">
        <f t="shared" si="54"/>
        <v>0</v>
      </c>
      <c r="AI23" s="237" t="str">
        <f t="shared" si="54"/>
        <v>–</v>
      </c>
      <c r="AJ23" s="237">
        <f t="shared" si="54"/>
        <v>0</v>
      </c>
      <c r="AK23" s="237" t="str">
        <f t="shared" si="54"/>
        <v>+ / –</v>
      </c>
      <c r="AL23" s="237" t="str">
        <f t="shared" si="54"/>
        <v>+ / –</v>
      </c>
      <c r="AM23" s="237">
        <f t="shared" si="54"/>
        <v>0</v>
      </c>
      <c r="AN23" s="237" t="str">
        <f t="shared" si="54"/>
        <v>–</v>
      </c>
      <c r="AO23" s="236" t="str">
        <f t="shared" si="54"/>
        <v>+ / –</v>
      </c>
      <c r="AP23" s="237" t="str">
        <f t="shared" si="54"/>
        <v>+</v>
      </c>
      <c r="AQ23" s="237" t="str">
        <f t="shared" si="54"/>
        <v>–</v>
      </c>
      <c r="AR23" s="239" t="str">
        <f t="shared" si="54"/>
        <v>+</v>
      </c>
      <c r="AS23" s="237" t="str">
        <f t="shared" si="54"/>
        <v>+ / –</v>
      </c>
      <c r="AT23" s="237" t="str">
        <f t="shared" si="54"/>
        <v>+</v>
      </c>
      <c r="AU23" s="237" t="str">
        <f t="shared" si="54"/>
        <v>+ / –</v>
      </c>
      <c r="AV23" s="237" t="str">
        <f t="shared" si="54"/>
        <v>+ / –</v>
      </c>
      <c r="AW23" s="237">
        <f t="shared" si="54"/>
        <v>0</v>
      </c>
      <c r="AX23" s="237">
        <f t="shared" si="54"/>
        <v>0</v>
      </c>
      <c r="AY23" s="237">
        <f t="shared" si="54"/>
        <v>0</v>
      </c>
      <c r="AZ23" s="237">
        <f t="shared" si="54"/>
        <v>0</v>
      </c>
      <c r="BA23" s="237">
        <f t="shared" si="54"/>
        <v>0</v>
      </c>
      <c r="BB23" s="236" t="str">
        <f t="shared" si="54"/>
        <v>+ / –</v>
      </c>
      <c r="BC23" s="237" t="str">
        <f t="shared" si="54"/>
        <v>+ / –</v>
      </c>
      <c r="BD23" s="237">
        <f t="shared" si="54"/>
        <v>0</v>
      </c>
      <c r="BE23" s="237" t="str">
        <f t="shared" si="54"/>
        <v>+ / –</v>
      </c>
      <c r="BF23" s="238" t="str">
        <f t="shared" si="54"/>
        <v>+</v>
      </c>
      <c r="BG23" s="239" t="str">
        <f t="shared" si="54"/>
        <v>+</v>
      </c>
      <c r="BH23" s="237">
        <f t="shared" si="54"/>
        <v>0</v>
      </c>
      <c r="BI23" s="237">
        <f t="shared" si="54"/>
        <v>0</v>
      </c>
      <c r="BJ23" s="237">
        <f t="shared" si="54"/>
        <v>0</v>
      </c>
      <c r="BK23" s="237">
        <f t="shared" si="54"/>
        <v>0</v>
      </c>
      <c r="BL23" s="237">
        <f t="shared" si="54"/>
        <v>0</v>
      </c>
      <c r="BM23" s="240">
        <f t="shared" si="54"/>
        <v>0</v>
      </c>
      <c r="BN23" s="236" t="str">
        <f t="shared" si="54"/>
        <v>+ / –</v>
      </c>
      <c r="BO23" s="237" t="str">
        <f t="shared" si="54"/>
        <v>+</v>
      </c>
      <c r="BP23" s="237" t="str">
        <f t="shared" si="54"/>
        <v>+</v>
      </c>
      <c r="BQ23" s="237" t="str">
        <f t="shared" si="54"/>
        <v>–</v>
      </c>
      <c r="BR23" s="237">
        <f t="shared" si="54"/>
        <v>0</v>
      </c>
      <c r="BS23" s="237" t="str">
        <f t="shared" si="54"/>
        <v>+</v>
      </c>
      <c r="BT23" s="238">
        <f t="shared" si="54"/>
        <v>0</v>
      </c>
      <c r="BU23" s="239">
        <f t="shared" si="54"/>
        <v>0</v>
      </c>
      <c r="BV23" s="237" t="str">
        <f t="shared" si="54"/>
        <v>+ / –</v>
      </c>
      <c r="BW23" s="237" t="str">
        <f t="shared" si="54"/>
        <v>+</v>
      </c>
      <c r="BX23" s="237" t="str">
        <f t="shared" si="54"/>
        <v>+</v>
      </c>
      <c r="BY23" s="237" t="str">
        <f t="shared" si="54"/>
        <v>+</v>
      </c>
      <c r="BZ23" s="237">
        <f t="shared" si="54"/>
        <v>0</v>
      </c>
      <c r="CA23" s="237">
        <f t="shared" si="54"/>
        <v>0</v>
      </c>
      <c r="CB23" s="240">
        <f t="shared" si="54"/>
        <v>0</v>
      </c>
      <c r="CC23" s="241">
        <f t="shared" si="54"/>
        <v>0</v>
      </c>
      <c r="CD23" s="242">
        <f t="shared" si="54"/>
        <v>0</v>
      </c>
      <c r="CE23" s="243">
        <f t="shared" si="54"/>
        <v>0</v>
      </c>
      <c r="CF23" s="239" t="str">
        <f t="shared" si="54"/>
        <v>+ / –</v>
      </c>
      <c r="CG23" s="237">
        <f t="shared" si="54"/>
        <v>0</v>
      </c>
      <c r="CH23" s="237">
        <f t="shared" ref="CH23:DE23" si="55">IF(COUNTIFS(CH24:CH34,"+ / –")&gt;0,"+ / –",IF(AND(COUNTIFS(CH24:CH34,"+")&gt;0,COUNTIFS(CH24:CH34,"–")&gt;0),"+ / –",IF(COUNTIFS(CH24:CH34,"+")&gt;0,"+",IF(COUNTIFS(CH24:CH34,"–")&gt;0,"–",0))))</f>
        <v>0</v>
      </c>
      <c r="CI23" s="237">
        <f t="shared" si="55"/>
        <v>0</v>
      </c>
      <c r="CJ23" s="237">
        <f t="shared" si="55"/>
        <v>0</v>
      </c>
      <c r="CK23" s="237">
        <f t="shared" si="55"/>
        <v>0</v>
      </c>
      <c r="CL23" s="240">
        <f t="shared" si="55"/>
        <v>0</v>
      </c>
      <c r="CM23" s="236" t="str">
        <f t="shared" si="55"/>
        <v>+ / –</v>
      </c>
      <c r="CN23" s="237" t="str">
        <f t="shared" si="55"/>
        <v>+ / –</v>
      </c>
      <c r="CO23" s="237" t="str">
        <f t="shared" si="55"/>
        <v>–</v>
      </c>
      <c r="CP23" s="237" t="str">
        <f t="shared" si="55"/>
        <v>–</v>
      </c>
      <c r="CQ23" s="237" t="str">
        <f t="shared" si="55"/>
        <v>+ / –</v>
      </c>
      <c r="CR23" s="237">
        <f t="shared" si="55"/>
        <v>0</v>
      </c>
      <c r="CS23" s="237">
        <f t="shared" si="55"/>
        <v>0</v>
      </c>
      <c r="CT23" s="237">
        <f t="shared" si="55"/>
        <v>0</v>
      </c>
      <c r="CU23" s="238">
        <f t="shared" si="55"/>
        <v>0</v>
      </c>
      <c r="CV23" s="239">
        <f t="shared" si="55"/>
        <v>0</v>
      </c>
      <c r="CW23" s="237">
        <f t="shared" si="55"/>
        <v>0</v>
      </c>
      <c r="CX23" s="237">
        <f t="shared" si="55"/>
        <v>0</v>
      </c>
      <c r="CY23" s="237">
        <f t="shared" si="55"/>
        <v>0</v>
      </c>
      <c r="CZ23" s="237">
        <f t="shared" si="55"/>
        <v>0</v>
      </c>
      <c r="DA23" s="237">
        <f t="shared" si="55"/>
        <v>0</v>
      </c>
      <c r="DB23" s="237" t="str">
        <f t="shared" si="55"/>
        <v>+</v>
      </c>
      <c r="DC23" s="237">
        <f t="shared" si="55"/>
        <v>0</v>
      </c>
      <c r="DD23" s="237">
        <f t="shared" si="55"/>
        <v>0</v>
      </c>
      <c r="DE23" s="240">
        <f t="shared" si="55"/>
        <v>0</v>
      </c>
      <c r="DF23" s="241" t="str">
        <f t="shared" ref="DF23:DM23" si="56">IF(AND(COUNTIFS(Energy_rating, 1, Energy_action, $B23, Energy_ID, DF$8)&gt;0,COUNTIFS(Energy_rating, -1, Energy_action, $B23, Energy_ID, DF$8)&gt;0),"+ / –",(IF(COUNTIFS(Energy_rating, 1, Energy_action, $B23, Energy_ID, DF$8)&gt;0, "+",(IF(COUNTIFS(Energy_rating, -1, Energy_action, $B23, Energy_ID, DF$8)&gt;0,"–", "")))))</f>
        <v/>
      </c>
      <c r="DG23" s="242" t="str">
        <f t="shared" si="56"/>
        <v/>
      </c>
      <c r="DH23" s="242" t="str">
        <f t="shared" si="56"/>
        <v/>
      </c>
      <c r="DI23" s="242" t="str">
        <f t="shared" si="56"/>
        <v/>
      </c>
      <c r="DJ23" s="242" t="str">
        <f t="shared" si="56"/>
        <v/>
      </c>
      <c r="DK23" s="242" t="str">
        <f t="shared" si="56"/>
        <v/>
      </c>
      <c r="DL23" s="242" t="str">
        <f t="shared" si="56"/>
        <v/>
      </c>
      <c r="DM23" s="242" t="str">
        <f t="shared" si="56"/>
        <v/>
      </c>
      <c r="DN23" s="242" t="str">
        <f t="shared" ref="DN23:DX23" si="57">IF(AND(COUNTIFS(Energy_rating, 1, Energy_action, $B23, Energy_ID, DN$8)&gt;0,COUNTIFS(Energy_rating, -1, Energy_action, $B23, Energy_ID, DN$8)&gt;0),"+ / –",(IF(COUNTIFS(Energy_rating, 1, Energy_action, $B23, Energy_ID, DN$8)&gt;0, "+",(IF(COUNTIFS(Energy_rating, -1, Energy_action, $B23, Energy_ID, DN$8)&gt;0,"–", "")))))</f>
        <v/>
      </c>
      <c r="DO23" s="242" t="str">
        <f t="shared" si="57"/>
        <v/>
      </c>
      <c r="DP23" s="242" t="str">
        <f t="shared" si="57"/>
        <v/>
      </c>
      <c r="DQ23" s="242" t="str">
        <f t="shared" si="57"/>
        <v/>
      </c>
      <c r="DR23" s="242" t="str">
        <f t="shared" si="57"/>
        <v/>
      </c>
      <c r="DS23" s="242" t="str">
        <f t="shared" si="57"/>
        <v/>
      </c>
      <c r="DT23" s="242" t="str">
        <f t="shared" si="57"/>
        <v/>
      </c>
      <c r="DU23" s="242" t="str">
        <f t="shared" si="57"/>
        <v/>
      </c>
      <c r="DV23" s="242" t="str">
        <f t="shared" si="57"/>
        <v/>
      </c>
      <c r="DW23" s="242" t="str">
        <f t="shared" si="57"/>
        <v/>
      </c>
      <c r="DX23" s="243" t="str">
        <f t="shared" si="57"/>
        <v/>
      </c>
    </row>
    <row r="24" spans="1:128" ht="15.45" customHeight="1" outlineLevel="2" x14ac:dyDescent="0.4">
      <c r="A24" s="36"/>
      <c r="B24" s="155" t="s">
        <v>806</v>
      </c>
      <c r="C24" s="236" t="str">
        <f t="shared" ref="C24:L34" si="58">IF(AND(COUNTIFS(Energy_rating, 1, Energy_action, $B$23&amp;": "&amp;$B24, Energy_ID, C$8)&gt;0,COUNTIFS(Energy_rating, -1, Energy_action, $B$23&amp;": "&amp;$B24, Energy_ID, C$8)&gt;0),"+ / –",(IF(COUNTIFS(Energy_rating, 1, Energy_action, $B$23&amp;": "&amp;$B24, Energy_ID, C$8)&gt;0, "+",(IF(COUNTIFS(Energy_rating, -1, Energy_action, $B$23&amp;": "&amp;$B24, Energy_ID, C$8)&gt;0,"–", "")))))</f>
        <v/>
      </c>
      <c r="D24" s="237" t="str">
        <f t="shared" si="58"/>
        <v/>
      </c>
      <c r="E24" s="237" t="str">
        <f t="shared" si="58"/>
        <v/>
      </c>
      <c r="F24" s="237" t="str">
        <f t="shared" si="58"/>
        <v>–</v>
      </c>
      <c r="G24" s="238" t="str">
        <f t="shared" si="58"/>
        <v/>
      </c>
      <c r="H24" s="239" t="str">
        <f t="shared" si="58"/>
        <v/>
      </c>
      <c r="I24" s="237" t="str">
        <f t="shared" si="58"/>
        <v/>
      </c>
      <c r="J24" s="237" t="str">
        <f t="shared" si="58"/>
        <v>–</v>
      </c>
      <c r="K24" s="237" t="str">
        <f t="shared" si="58"/>
        <v/>
      </c>
      <c r="L24" s="240" t="str">
        <f t="shared" si="58"/>
        <v/>
      </c>
      <c r="M24" s="236" t="str">
        <f t="shared" ref="M24:V34" si="59">IF(AND(COUNTIFS(Energy_rating, 1, Energy_action, $B$23&amp;": "&amp;$B24, Energy_ID, M$8)&gt;0,COUNTIFS(Energy_rating, -1, Energy_action, $B$23&amp;": "&amp;$B24, Energy_ID, M$8)&gt;0),"+ / –",(IF(COUNTIFS(Energy_rating, 1, Energy_action, $B$23&amp;": "&amp;$B24, Energy_ID, M$8)&gt;0, "+",(IF(COUNTIFS(Energy_rating, -1, Energy_action, $B$23&amp;": "&amp;$B24, Energy_ID, M$8)&gt;0,"–", "")))))</f>
        <v/>
      </c>
      <c r="N24" s="237" t="str">
        <f t="shared" si="59"/>
        <v/>
      </c>
      <c r="O24" s="237" t="str">
        <f t="shared" si="59"/>
        <v/>
      </c>
      <c r="P24" s="237" t="str">
        <f>IF(AND(COUNTIFS(Energy_rating, 1, Energy_action, $B$23&amp;": "&amp;$B24, Energy_ID, P$8)&gt;0,COUNTIFS(Energy_rating, -1, Energy_action, $B$23&amp;": "&amp;$B24, Energy_ID, P$8)&gt;0),"+ / –",(IF(COUNTIFS(Energy_rating, 1, Energy_action, $B$23&amp;": "&amp;$B24, Energy_ID, P$8)&gt;0, "+",(IF(COUNTIFS(Energy_rating, -1, Energy_action, $B$23&amp;": "&amp;$B24, Energy_ID, P$8)&gt;0,"–", "")))))</f>
        <v>+</v>
      </c>
      <c r="Q24" s="268" t="b">
        <f>P24="+"</f>
        <v>1</v>
      </c>
      <c r="R24" s="237" t="str">
        <f t="shared" si="59"/>
        <v/>
      </c>
      <c r="S24" s="237" t="str">
        <f t="shared" si="59"/>
        <v/>
      </c>
      <c r="T24" s="237" t="str">
        <f t="shared" si="59"/>
        <v/>
      </c>
      <c r="U24" s="238" t="str">
        <f t="shared" si="59"/>
        <v>+</v>
      </c>
      <c r="V24" s="239" t="str">
        <f t="shared" si="59"/>
        <v/>
      </c>
      <c r="W24" s="237" t="str">
        <f t="shared" ref="W24:AF34" si="60">IF(AND(COUNTIFS(Energy_rating, 1, Energy_action, $B$23&amp;": "&amp;$B24, Energy_ID, W$8)&gt;0,COUNTIFS(Energy_rating, -1, Energy_action, $B$23&amp;": "&amp;$B24, Energy_ID, W$8)&gt;0),"+ / –",(IF(COUNTIFS(Energy_rating, 1, Energy_action, $B$23&amp;": "&amp;$B24, Energy_ID, W$8)&gt;0, "+",(IF(COUNTIFS(Energy_rating, -1, Energy_action, $B$23&amp;": "&amp;$B24, Energy_ID, W$8)&gt;0,"–", "")))))</f>
        <v/>
      </c>
      <c r="X24" s="237" t="str">
        <f t="shared" si="60"/>
        <v/>
      </c>
      <c r="Y24" s="237" t="str">
        <f t="shared" si="60"/>
        <v/>
      </c>
      <c r="Z24" s="237" t="str">
        <f t="shared" si="60"/>
        <v/>
      </c>
      <c r="AA24" s="237" t="str">
        <f t="shared" si="60"/>
        <v/>
      </c>
      <c r="AB24" s="240" t="str">
        <f t="shared" si="60"/>
        <v/>
      </c>
      <c r="AC24" s="236" t="str">
        <f t="shared" si="60"/>
        <v/>
      </c>
      <c r="AD24" s="237" t="str">
        <f t="shared" si="60"/>
        <v/>
      </c>
      <c r="AE24" s="237" t="str">
        <f t="shared" si="60"/>
        <v/>
      </c>
      <c r="AF24" s="237" t="str">
        <f t="shared" si="60"/>
        <v/>
      </c>
      <c r="AG24" s="237" t="str">
        <f t="shared" ref="AG24:AP34" si="61">IF(AND(COUNTIFS(Energy_rating, 1, Energy_action, $B$23&amp;": "&amp;$B24, Energy_ID, AG$8)&gt;0,COUNTIFS(Energy_rating, -1, Energy_action, $B$23&amp;": "&amp;$B24, Energy_ID, AG$8)&gt;0),"+ / –",(IF(COUNTIFS(Energy_rating, 1, Energy_action, $B$23&amp;": "&amp;$B24, Energy_ID, AG$8)&gt;0, "+",(IF(COUNTIFS(Energy_rating, -1, Energy_action, $B$23&amp;": "&amp;$B24, Energy_ID, AG$8)&gt;0,"–", "")))))</f>
        <v/>
      </c>
      <c r="AH24" s="238" t="str">
        <f t="shared" si="61"/>
        <v/>
      </c>
      <c r="AI24" s="239" t="str">
        <f t="shared" si="61"/>
        <v/>
      </c>
      <c r="AJ24" s="237" t="str">
        <f t="shared" si="61"/>
        <v/>
      </c>
      <c r="AK24" s="237" t="str">
        <f t="shared" si="61"/>
        <v>+</v>
      </c>
      <c r="AL24" s="237" t="str">
        <f t="shared" si="61"/>
        <v>+</v>
      </c>
      <c r="AM24" s="237" t="str">
        <f t="shared" si="61"/>
        <v/>
      </c>
      <c r="AN24" s="240" t="str">
        <f t="shared" si="61"/>
        <v/>
      </c>
      <c r="AO24" s="236" t="str">
        <f t="shared" si="61"/>
        <v>+</v>
      </c>
      <c r="AP24" s="237" t="str">
        <f t="shared" si="61"/>
        <v>+</v>
      </c>
      <c r="AQ24" s="238" t="str">
        <f t="shared" ref="AQ24:AZ34" si="62">IF(AND(COUNTIFS(Energy_rating, 1, Energy_action, $B$23&amp;": "&amp;$B24, Energy_ID, AQ$8)&gt;0,COUNTIFS(Energy_rating, -1, Energy_action, $B$23&amp;": "&amp;$B24, Energy_ID, AQ$8)&gt;0),"+ / –",(IF(COUNTIFS(Energy_rating, 1, Energy_action, $B$23&amp;": "&amp;$B24, Energy_ID, AQ$8)&gt;0, "+",(IF(COUNTIFS(Energy_rating, -1, Energy_action, $B$23&amp;": "&amp;$B24, Energy_ID, AQ$8)&gt;0,"–", "")))))</f>
        <v/>
      </c>
      <c r="AR24" s="239" t="str">
        <f t="shared" si="62"/>
        <v>+</v>
      </c>
      <c r="AS24" s="237" t="str">
        <f t="shared" si="62"/>
        <v>+</v>
      </c>
      <c r="AT24" s="237" t="str">
        <f t="shared" si="62"/>
        <v>+</v>
      </c>
      <c r="AU24" s="237" t="str">
        <f t="shared" si="62"/>
        <v>+</v>
      </c>
      <c r="AV24" s="237" t="str">
        <f t="shared" si="62"/>
        <v>+ / –</v>
      </c>
      <c r="AW24" s="237" t="str">
        <f t="shared" si="62"/>
        <v/>
      </c>
      <c r="AX24" s="237" t="str">
        <f t="shared" si="62"/>
        <v/>
      </c>
      <c r="AY24" s="237" t="str">
        <f t="shared" si="62"/>
        <v/>
      </c>
      <c r="AZ24" s="237" t="str">
        <f t="shared" si="62"/>
        <v/>
      </c>
      <c r="BA24" s="240"/>
      <c r="BB24" s="236" t="str">
        <f t="shared" ref="BB24:BK34" si="63">IF(AND(COUNTIFS(Energy_rating, 1, Energy_action, $B$23&amp;": "&amp;$B24, Energy_ID, BB$8)&gt;0,COUNTIFS(Energy_rating, -1, Energy_action, $B$23&amp;": "&amp;$B24, Energy_ID, BB$8)&gt;0),"+ / –",(IF(COUNTIFS(Energy_rating, 1, Energy_action, $B$23&amp;": "&amp;$B24, Energy_ID, BB$8)&gt;0, "+",(IF(COUNTIFS(Energy_rating, -1, Energy_action, $B$23&amp;": "&amp;$B24, Energy_ID, BB$8)&gt;0,"–", "")))))</f>
        <v>+</v>
      </c>
      <c r="BC24" s="237" t="str">
        <f t="shared" si="63"/>
        <v>+</v>
      </c>
      <c r="BD24" s="237" t="str">
        <f t="shared" si="63"/>
        <v/>
      </c>
      <c r="BE24" s="237" t="str">
        <f t="shared" si="63"/>
        <v>+</v>
      </c>
      <c r="BF24" s="238" t="str">
        <f t="shared" si="63"/>
        <v>+</v>
      </c>
      <c r="BG24" s="239" t="str">
        <f t="shared" si="63"/>
        <v/>
      </c>
      <c r="BH24" s="237" t="str">
        <f t="shared" si="63"/>
        <v/>
      </c>
      <c r="BI24" s="237" t="str">
        <f t="shared" si="63"/>
        <v/>
      </c>
      <c r="BJ24" s="237" t="str">
        <f t="shared" si="63"/>
        <v/>
      </c>
      <c r="BK24" s="237" t="str">
        <f t="shared" si="63"/>
        <v/>
      </c>
      <c r="BL24" s="237" t="str">
        <f t="shared" ref="BL24:BU34" si="64">IF(AND(COUNTIFS(Energy_rating, 1, Energy_action, $B$23&amp;": "&amp;$B24, Energy_ID, BL$8)&gt;0,COUNTIFS(Energy_rating, -1, Energy_action, $B$23&amp;": "&amp;$B24, Energy_ID, BL$8)&gt;0),"+ / –",(IF(COUNTIFS(Energy_rating, 1, Energy_action, $B$23&amp;": "&amp;$B24, Energy_ID, BL$8)&gt;0, "+",(IF(COUNTIFS(Energy_rating, -1, Energy_action, $B$23&amp;": "&amp;$B24, Energy_ID, BL$8)&gt;0,"–", "")))))</f>
        <v/>
      </c>
      <c r="BM24" s="240" t="str">
        <f t="shared" si="64"/>
        <v/>
      </c>
      <c r="BN24" s="236" t="str">
        <f t="shared" si="64"/>
        <v/>
      </c>
      <c r="BO24" s="237" t="str">
        <f t="shared" si="64"/>
        <v>+</v>
      </c>
      <c r="BP24" s="237" t="str">
        <f t="shared" si="64"/>
        <v>+</v>
      </c>
      <c r="BQ24" s="237" t="str">
        <f t="shared" si="64"/>
        <v/>
      </c>
      <c r="BR24" s="237" t="str">
        <f t="shared" si="64"/>
        <v/>
      </c>
      <c r="BS24" s="237" t="str">
        <f t="shared" si="64"/>
        <v>+</v>
      </c>
      <c r="BT24" s="238" t="str">
        <f t="shared" si="64"/>
        <v/>
      </c>
      <c r="BU24" s="239" t="str">
        <f t="shared" si="64"/>
        <v/>
      </c>
      <c r="BV24" s="237" t="str">
        <f t="shared" ref="BV24:CE34" si="65">IF(AND(COUNTIFS(Energy_rating, 1, Energy_action, $B$23&amp;": "&amp;$B24, Energy_ID, BV$8)&gt;0,COUNTIFS(Energy_rating, -1, Energy_action, $B$23&amp;": "&amp;$B24, Energy_ID, BV$8)&gt;0),"+ / –",(IF(COUNTIFS(Energy_rating, 1, Energy_action, $B$23&amp;": "&amp;$B24, Energy_ID, BV$8)&gt;0, "+",(IF(COUNTIFS(Energy_rating, -1, Energy_action, $B$23&amp;": "&amp;$B24, Energy_ID, BV$8)&gt;0,"–", "")))))</f>
        <v>+</v>
      </c>
      <c r="BW24" s="237" t="str">
        <f t="shared" si="65"/>
        <v/>
      </c>
      <c r="BX24" s="237" t="str">
        <f t="shared" si="65"/>
        <v/>
      </c>
      <c r="BY24" s="237" t="str">
        <f t="shared" si="65"/>
        <v/>
      </c>
      <c r="BZ24" s="237" t="str">
        <f t="shared" si="65"/>
        <v/>
      </c>
      <c r="CA24" s="237" t="str">
        <f t="shared" si="65"/>
        <v/>
      </c>
      <c r="CB24" s="240" t="str">
        <f t="shared" si="65"/>
        <v/>
      </c>
      <c r="CC24" s="241" t="str">
        <f t="shared" si="65"/>
        <v/>
      </c>
      <c r="CD24" s="242" t="str">
        <f t="shared" si="65"/>
        <v/>
      </c>
      <c r="CE24" s="243" t="str">
        <f t="shared" si="65"/>
        <v/>
      </c>
      <c r="CF24" s="239" t="str">
        <f t="shared" ref="CF24:CO34" si="66">IF(AND(COUNTIFS(Energy_rating, 1, Energy_action, $B$23&amp;": "&amp;$B24, Energy_ID, CF$8)&gt;0,COUNTIFS(Energy_rating, -1, Energy_action, $B$23&amp;": "&amp;$B24, Energy_ID, CF$8)&gt;0),"+ / –",(IF(COUNTIFS(Energy_rating, 1, Energy_action, $B$23&amp;": "&amp;$B24, Energy_ID, CF$8)&gt;0, "+",(IF(COUNTIFS(Energy_rating, -1, Energy_action, $B$23&amp;": "&amp;$B24, Energy_ID, CF$8)&gt;0,"–", "")))))</f>
        <v>+</v>
      </c>
      <c r="CG24" s="237" t="str">
        <f t="shared" si="66"/>
        <v/>
      </c>
      <c r="CH24" s="237" t="str">
        <f t="shared" si="66"/>
        <v/>
      </c>
      <c r="CI24" s="237" t="str">
        <f t="shared" si="66"/>
        <v/>
      </c>
      <c r="CJ24" s="237" t="str">
        <f t="shared" si="66"/>
        <v/>
      </c>
      <c r="CK24" s="237" t="str">
        <f t="shared" si="66"/>
        <v/>
      </c>
      <c r="CL24" s="240" t="str">
        <f t="shared" si="66"/>
        <v/>
      </c>
      <c r="CM24" s="236" t="str">
        <f t="shared" si="66"/>
        <v>+ / –</v>
      </c>
      <c r="CN24" s="237" t="str">
        <f t="shared" si="66"/>
        <v/>
      </c>
      <c r="CO24" s="237" t="str">
        <f t="shared" si="66"/>
        <v/>
      </c>
      <c r="CP24" s="237" t="str">
        <f t="shared" ref="CP24:CY34" si="67">IF(AND(COUNTIFS(Energy_rating, 1, Energy_action, $B$23&amp;": "&amp;$B24, Energy_ID, CP$8)&gt;0,COUNTIFS(Energy_rating, -1, Energy_action, $B$23&amp;": "&amp;$B24, Energy_ID, CP$8)&gt;0),"+ / –",(IF(COUNTIFS(Energy_rating, 1, Energy_action, $B$23&amp;": "&amp;$B24, Energy_ID, CP$8)&gt;0, "+",(IF(COUNTIFS(Energy_rating, -1, Energy_action, $B$23&amp;": "&amp;$B24, Energy_ID, CP$8)&gt;0,"–", "")))))</f>
        <v/>
      </c>
      <c r="CQ24" s="237" t="str">
        <f t="shared" si="67"/>
        <v>+ / –</v>
      </c>
      <c r="CR24" s="237" t="str">
        <f t="shared" si="67"/>
        <v/>
      </c>
      <c r="CS24" s="237" t="str">
        <f t="shared" si="67"/>
        <v/>
      </c>
      <c r="CT24" s="237" t="str">
        <f t="shared" si="67"/>
        <v/>
      </c>
      <c r="CU24" s="238" t="str">
        <f t="shared" si="67"/>
        <v/>
      </c>
      <c r="CV24" s="239" t="str">
        <f t="shared" si="67"/>
        <v/>
      </c>
      <c r="CW24" s="237" t="str">
        <f t="shared" si="67"/>
        <v/>
      </c>
      <c r="CX24" s="237" t="str">
        <f t="shared" si="67"/>
        <v/>
      </c>
      <c r="CY24" s="237" t="str">
        <f t="shared" si="67"/>
        <v/>
      </c>
      <c r="CZ24" s="237" t="str">
        <f t="shared" ref="CZ24:DI34" si="68">IF(AND(COUNTIFS(Energy_rating, 1, Energy_action, $B$23&amp;": "&amp;$B24, Energy_ID, CZ$8)&gt;0,COUNTIFS(Energy_rating, -1, Energy_action, $B$23&amp;": "&amp;$B24, Energy_ID, CZ$8)&gt;0),"+ / –",(IF(COUNTIFS(Energy_rating, 1, Energy_action, $B$23&amp;": "&amp;$B24, Energy_ID, CZ$8)&gt;0, "+",(IF(COUNTIFS(Energy_rating, -1, Energy_action, $B$23&amp;": "&amp;$B24, Energy_ID, CZ$8)&gt;0,"–", "")))))</f>
        <v/>
      </c>
      <c r="DA24" s="237" t="str">
        <f t="shared" si="68"/>
        <v/>
      </c>
      <c r="DB24" s="237" t="str">
        <f t="shared" si="68"/>
        <v/>
      </c>
      <c r="DC24" s="237" t="str">
        <f t="shared" si="68"/>
        <v/>
      </c>
      <c r="DD24" s="237" t="str">
        <f t="shared" si="68"/>
        <v/>
      </c>
      <c r="DE24" s="240" t="str">
        <f t="shared" si="68"/>
        <v/>
      </c>
      <c r="DF24" s="241" t="str">
        <f t="shared" si="68"/>
        <v/>
      </c>
      <c r="DG24" s="242" t="str">
        <f t="shared" si="68"/>
        <v/>
      </c>
      <c r="DH24" s="242" t="str">
        <f t="shared" si="68"/>
        <v/>
      </c>
      <c r="DI24" s="242" t="str">
        <f t="shared" si="68"/>
        <v/>
      </c>
      <c r="DJ24" s="242" t="str">
        <f t="shared" ref="DJ24:DX34" si="69">IF(AND(COUNTIFS(Energy_rating, 1, Energy_action, $B$23&amp;": "&amp;$B24, Energy_ID, DJ$8)&gt;0,COUNTIFS(Energy_rating, -1, Energy_action, $B$23&amp;": "&amp;$B24, Energy_ID, DJ$8)&gt;0),"+ / –",(IF(COUNTIFS(Energy_rating, 1, Energy_action, $B$23&amp;": "&amp;$B24, Energy_ID, DJ$8)&gt;0, "+",(IF(COUNTIFS(Energy_rating, -1, Energy_action, $B$23&amp;": "&amp;$B24, Energy_ID, DJ$8)&gt;0,"–", "")))))</f>
        <v/>
      </c>
      <c r="DK24" s="242" t="str">
        <f t="shared" si="69"/>
        <v/>
      </c>
      <c r="DL24" s="242" t="str">
        <f t="shared" si="69"/>
        <v/>
      </c>
      <c r="DM24" s="242" t="str">
        <f t="shared" si="69"/>
        <v/>
      </c>
      <c r="DN24" s="242" t="str">
        <f t="shared" si="69"/>
        <v/>
      </c>
      <c r="DO24" s="242" t="str">
        <f t="shared" si="69"/>
        <v/>
      </c>
      <c r="DP24" s="242" t="str">
        <f t="shared" si="69"/>
        <v/>
      </c>
      <c r="DQ24" s="242" t="str">
        <f t="shared" si="69"/>
        <v/>
      </c>
      <c r="DR24" s="242" t="str">
        <f t="shared" si="69"/>
        <v/>
      </c>
      <c r="DS24" s="242" t="str">
        <f t="shared" si="69"/>
        <v/>
      </c>
      <c r="DT24" s="242" t="str">
        <f t="shared" si="69"/>
        <v/>
      </c>
      <c r="DU24" s="242" t="str">
        <f t="shared" si="69"/>
        <v/>
      </c>
      <c r="DV24" s="242" t="str">
        <f t="shared" si="69"/>
        <v/>
      </c>
      <c r="DW24" s="242" t="str">
        <f t="shared" si="69"/>
        <v/>
      </c>
      <c r="DX24" s="243" t="str">
        <f t="shared" si="69"/>
        <v/>
      </c>
    </row>
    <row r="25" spans="1:128" ht="15.45" customHeight="1" outlineLevel="2" x14ac:dyDescent="0.4">
      <c r="A25" s="36"/>
      <c r="B25" s="155" t="s">
        <v>807</v>
      </c>
      <c r="C25" s="236" t="str">
        <f t="shared" si="58"/>
        <v/>
      </c>
      <c r="D25" s="237" t="str">
        <f t="shared" si="58"/>
        <v/>
      </c>
      <c r="E25" s="237" t="str">
        <f t="shared" si="58"/>
        <v/>
      </c>
      <c r="F25" s="237" t="str">
        <f t="shared" si="58"/>
        <v>–</v>
      </c>
      <c r="G25" s="238" t="str">
        <f t="shared" si="58"/>
        <v/>
      </c>
      <c r="H25" s="239" t="str">
        <f t="shared" si="58"/>
        <v/>
      </c>
      <c r="I25" s="237" t="str">
        <f t="shared" si="58"/>
        <v/>
      </c>
      <c r="J25" s="237" t="str">
        <f t="shared" si="58"/>
        <v>–</v>
      </c>
      <c r="K25" s="237" t="str">
        <f t="shared" si="58"/>
        <v/>
      </c>
      <c r="L25" s="240" t="str">
        <f t="shared" si="58"/>
        <v/>
      </c>
      <c r="M25" s="236" t="str">
        <f t="shared" si="59"/>
        <v/>
      </c>
      <c r="N25" s="237" t="str">
        <f t="shared" si="59"/>
        <v/>
      </c>
      <c r="O25" s="237" t="str">
        <f t="shared" si="59"/>
        <v/>
      </c>
      <c r="P25" s="237" t="str">
        <f t="shared" si="59"/>
        <v>+</v>
      </c>
      <c r="Q25" s="237" t="str">
        <f t="shared" si="59"/>
        <v/>
      </c>
      <c r="R25" s="237" t="str">
        <f t="shared" si="59"/>
        <v/>
      </c>
      <c r="S25" s="237" t="str">
        <f t="shared" si="59"/>
        <v/>
      </c>
      <c r="T25" s="237" t="str">
        <f t="shared" si="59"/>
        <v/>
      </c>
      <c r="U25" s="238" t="str">
        <f t="shared" si="59"/>
        <v>+</v>
      </c>
      <c r="V25" s="239" t="str">
        <f t="shared" si="59"/>
        <v/>
      </c>
      <c r="W25" s="237" t="str">
        <f t="shared" si="60"/>
        <v/>
      </c>
      <c r="X25" s="237" t="str">
        <f t="shared" si="60"/>
        <v/>
      </c>
      <c r="Y25" s="237" t="str">
        <f t="shared" si="60"/>
        <v/>
      </c>
      <c r="Z25" s="237" t="str">
        <f t="shared" si="60"/>
        <v/>
      </c>
      <c r="AA25" s="237" t="str">
        <f t="shared" si="60"/>
        <v/>
      </c>
      <c r="AB25" s="240" t="str">
        <f t="shared" si="60"/>
        <v/>
      </c>
      <c r="AC25" s="236" t="str">
        <f t="shared" si="60"/>
        <v/>
      </c>
      <c r="AD25" s="237" t="str">
        <f t="shared" si="60"/>
        <v/>
      </c>
      <c r="AE25" s="237" t="str">
        <f t="shared" si="60"/>
        <v/>
      </c>
      <c r="AF25" s="237" t="str">
        <f t="shared" si="60"/>
        <v/>
      </c>
      <c r="AG25" s="237" t="str">
        <f t="shared" si="61"/>
        <v/>
      </c>
      <c r="AH25" s="238" t="str">
        <f t="shared" si="61"/>
        <v/>
      </c>
      <c r="AI25" s="239" t="str">
        <f t="shared" si="61"/>
        <v/>
      </c>
      <c r="AJ25" s="237" t="str">
        <f t="shared" si="61"/>
        <v/>
      </c>
      <c r="AK25" s="237" t="str">
        <f t="shared" si="61"/>
        <v>–</v>
      </c>
      <c r="AL25" s="237" t="str">
        <f t="shared" si="61"/>
        <v>–</v>
      </c>
      <c r="AM25" s="237" t="str">
        <f t="shared" si="61"/>
        <v/>
      </c>
      <c r="AN25" s="240" t="str">
        <f t="shared" si="61"/>
        <v/>
      </c>
      <c r="AO25" s="236" t="str">
        <f t="shared" si="61"/>
        <v>+</v>
      </c>
      <c r="AP25" s="237" t="str">
        <f t="shared" si="61"/>
        <v>+</v>
      </c>
      <c r="AQ25" s="238" t="str">
        <f t="shared" si="62"/>
        <v/>
      </c>
      <c r="AR25" s="239" t="str">
        <f t="shared" si="62"/>
        <v>+</v>
      </c>
      <c r="AS25" s="237" t="str">
        <f t="shared" si="62"/>
        <v>+</v>
      </c>
      <c r="AT25" s="237" t="str">
        <f t="shared" si="62"/>
        <v>+</v>
      </c>
      <c r="AU25" s="237" t="str">
        <f t="shared" si="62"/>
        <v>+</v>
      </c>
      <c r="AV25" s="237" t="str">
        <f t="shared" si="62"/>
        <v>+ / –</v>
      </c>
      <c r="AW25" s="237" t="str">
        <f t="shared" si="62"/>
        <v/>
      </c>
      <c r="AX25" s="237" t="str">
        <f t="shared" si="62"/>
        <v/>
      </c>
      <c r="AY25" s="237" t="str">
        <f t="shared" si="62"/>
        <v/>
      </c>
      <c r="AZ25" s="237" t="str">
        <f t="shared" si="62"/>
        <v/>
      </c>
      <c r="BA25" s="240"/>
      <c r="BB25" s="236" t="str">
        <f t="shared" si="63"/>
        <v>+</v>
      </c>
      <c r="BC25" s="237" t="str">
        <f t="shared" si="63"/>
        <v>+</v>
      </c>
      <c r="BD25" s="237" t="str">
        <f t="shared" si="63"/>
        <v/>
      </c>
      <c r="BE25" s="237" t="str">
        <f t="shared" si="63"/>
        <v>+</v>
      </c>
      <c r="BF25" s="238" t="str">
        <f t="shared" si="63"/>
        <v>+</v>
      </c>
      <c r="BG25" s="239" t="str">
        <f t="shared" si="63"/>
        <v/>
      </c>
      <c r="BH25" s="237" t="str">
        <f t="shared" si="63"/>
        <v/>
      </c>
      <c r="BI25" s="237" t="str">
        <f t="shared" si="63"/>
        <v/>
      </c>
      <c r="BJ25" s="237" t="str">
        <f t="shared" si="63"/>
        <v/>
      </c>
      <c r="BK25" s="237" t="str">
        <f t="shared" si="63"/>
        <v/>
      </c>
      <c r="BL25" s="237" t="str">
        <f t="shared" si="64"/>
        <v/>
      </c>
      <c r="BM25" s="240" t="str">
        <f t="shared" si="64"/>
        <v/>
      </c>
      <c r="BN25" s="236" t="str">
        <f t="shared" si="64"/>
        <v/>
      </c>
      <c r="BO25" s="237" t="str">
        <f t="shared" si="64"/>
        <v>+</v>
      </c>
      <c r="BP25" s="237" t="str">
        <f t="shared" si="64"/>
        <v>+</v>
      </c>
      <c r="BQ25" s="237" t="str">
        <f t="shared" si="64"/>
        <v/>
      </c>
      <c r="BR25" s="237" t="str">
        <f t="shared" si="64"/>
        <v/>
      </c>
      <c r="BS25" s="237" t="str">
        <f t="shared" si="64"/>
        <v>+</v>
      </c>
      <c r="BT25" s="238" t="str">
        <f t="shared" si="64"/>
        <v/>
      </c>
      <c r="BU25" s="239" t="str">
        <f t="shared" si="64"/>
        <v/>
      </c>
      <c r="BV25" s="237" t="str">
        <f t="shared" si="65"/>
        <v>+</v>
      </c>
      <c r="BW25" s="237" t="str">
        <f t="shared" si="65"/>
        <v/>
      </c>
      <c r="BX25" s="237" t="str">
        <f t="shared" si="65"/>
        <v/>
      </c>
      <c r="BY25" s="237" t="str">
        <f t="shared" si="65"/>
        <v/>
      </c>
      <c r="BZ25" s="237" t="str">
        <f t="shared" si="65"/>
        <v/>
      </c>
      <c r="CA25" s="237" t="str">
        <f t="shared" si="65"/>
        <v/>
      </c>
      <c r="CB25" s="240" t="str">
        <f t="shared" si="65"/>
        <v/>
      </c>
      <c r="CC25" s="241" t="str">
        <f t="shared" si="65"/>
        <v/>
      </c>
      <c r="CD25" s="242" t="str">
        <f t="shared" si="65"/>
        <v/>
      </c>
      <c r="CE25" s="243" t="str">
        <f t="shared" si="65"/>
        <v/>
      </c>
      <c r="CF25" s="239" t="str">
        <f t="shared" si="66"/>
        <v>+ / –</v>
      </c>
      <c r="CG25" s="237" t="str">
        <f t="shared" si="66"/>
        <v/>
      </c>
      <c r="CH25" s="237" t="str">
        <f t="shared" si="66"/>
        <v/>
      </c>
      <c r="CI25" s="237" t="str">
        <f t="shared" si="66"/>
        <v/>
      </c>
      <c r="CJ25" s="237" t="str">
        <f t="shared" si="66"/>
        <v/>
      </c>
      <c r="CK25" s="237" t="str">
        <f t="shared" si="66"/>
        <v/>
      </c>
      <c r="CL25" s="240" t="str">
        <f t="shared" si="66"/>
        <v/>
      </c>
      <c r="CM25" s="236" t="str">
        <f t="shared" si="66"/>
        <v>–</v>
      </c>
      <c r="CN25" s="237" t="str">
        <f t="shared" si="66"/>
        <v/>
      </c>
      <c r="CO25" s="237" t="str">
        <f t="shared" si="66"/>
        <v/>
      </c>
      <c r="CP25" s="237" t="str">
        <f t="shared" si="67"/>
        <v/>
      </c>
      <c r="CQ25" s="237" t="str">
        <f t="shared" si="67"/>
        <v>+ / –</v>
      </c>
      <c r="CR25" s="237" t="str">
        <f t="shared" si="67"/>
        <v/>
      </c>
      <c r="CS25" s="237" t="str">
        <f t="shared" si="67"/>
        <v/>
      </c>
      <c r="CT25" s="237" t="str">
        <f t="shared" si="67"/>
        <v/>
      </c>
      <c r="CU25" s="238" t="str">
        <f t="shared" si="67"/>
        <v/>
      </c>
      <c r="CV25" s="239" t="str">
        <f t="shared" si="67"/>
        <v/>
      </c>
      <c r="CW25" s="237" t="str">
        <f t="shared" si="67"/>
        <v/>
      </c>
      <c r="CX25" s="237" t="str">
        <f t="shared" si="67"/>
        <v/>
      </c>
      <c r="CY25" s="237" t="str">
        <f t="shared" si="67"/>
        <v/>
      </c>
      <c r="CZ25" s="237" t="str">
        <f t="shared" si="68"/>
        <v/>
      </c>
      <c r="DA25" s="237" t="str">
        <f t="shared" si="68"/>
        <v/>
      </c>
      <c r="DB25" s="237" t="str">
        <f t="shared" si="68"/>
        <v/>
      </c>
      <c r="DC25" s="237" t="str">
        <f t="shared" si="68"/>
        <v/>
      </c>
      <c r="DD25" s="237" t="str">
        <f t="shared" si="68"/>
        <v/>
      </c>
      <c r="DE25" s="240" t="str">
        <f t="shared" si="68"/>
        <v/>
      </c>
      <c r="DF25" s="241" t="str">
        <f t="shared" si="68"/>
        <v/>
      </c>
      <c r="DG25" s="242" t="str">
        <f t="shared" si="68"/>
        <v/>
      </c>
      <c r="DH25" s="242" t="str">
        <f t="shared" si="68"/>
        <v/>
      </c>
      <c r="DI25" s="242" t="str">
        <f t="shared" si="68"/>
        <v/>
      </c>
      <c r="DJ25" s="242" t="str">
        <f t="shared" si="69"/>
        <v/>
      </c>
      <c r="DK25" s="242" t="str">
        <f t="shared" si="69"/>
        <v/>
      </c>
      <c r="DL25" s="242" t="str">
        <f t="shared" si="69"/>
        <v/>
      </c>
      <c r="DM25" s="242" t="str">
        <f t="shared" si="69"/>
        <v/>
      </c>
      <c r="DN25" s="242" t="str">
        <f t="shared" si="69"/>
        <v/>
      </c>
      <c r="DO25" s="242" t="str">
        <f t="shared" si="69"/>
        <v/>
      </c>
      <c r="DP25" s="242" t="str">
        <f t="shared" si="69"/>
        <v/>
      </c>
      <c r="DQ25" s="242" t="str">
        <f t="shared" si="69"/>
        <v/>
      </c>
      <c r="DR25" s="242" t="str">
        <f t="shared" si="69"/>
        <v/>
      </c>
      <c r="DS25" s="242" t="str">
        <f t="shared" si="69"/>
        <v/>
      </c>
      <c r="DT25" s="242" t="str">
        <f t="shared" si="69"/>
        <v/>
      </c>
      <c r="DU25" s="242" t="str">
        <f t="shared" si="69"/>
        <v/>
      </c>
      <c r="DV25" s="242" t="str">
        <f t="shared" si="69"/>
        <v/>
      </c>
      <c r="DW25" s="242" t="str">
        <f t="shared" si="69"/>
        <v/>
      </c>
      <c r="DX25" s="243" t="str">
        <f t="shared" si="69"/>
        <v/>
      </c>
    </row>
    <row r="26" spans="1:128" ht="15.45" customHeight="1" outlineLevel="2" x14ac:dyDescent="0.4">
      <c r="A26" s="36"/>
      <c r="B26" s="155" t="s">
        <v>825</v>
      </c>
      <c r="C26" s="236" t="str">
        <f t="shared" si="58"/>
        <v/>
      </c>
      <c r="D26" s="237" t="str">
        <f t="shared" si="58"/>
        <v/>
      </c>
      <c r="E26" s="237" t="str">
        <f t="shared" si="58"/>
        <v/>
      </c>
      <c r="F26" s="237" t="str">
        <f t="shared" si="58"/>
        <v/>
      </c>
      <c r="G26" s="238" t="str">
        <f t="shared" si="58"/>
        <v/>
      </c>
      <c r="H26" s="239" t="str">
        <f t="shared" si="58"/>
        <v/>
      </c>
      <c r="I26" s="237" t="str">
        <f t="shared" si="58"/>
        <v/>
      </c>
      <c r="J26" s="237" t="str">
        <f t="shared" si="58"/>
        <v/>
      </c>
      <c r="K26" s="237" t="str">
        <f t="shared" si="58"/>
        <v/>
      </c>
      <c r="L26" s="240" t="str">
        <f t="shared" si="58"/>
        <v/>
      </c>
      <c r="M26" s="236" t="str">
        <f t="shared" si="59"/>
        <v/>
      </c>
      <c r="N26" s="237" t="str">
        <f t="shared" si="59"/>
        <v/>
      </c>
      <c r="O26" s="237" t="str">
        <f t="shared" si="59"/>
        <v/>
      </c>
      <c r="P26" s="237" t="str">
        <f t="shared" si="59"/>
        <v>+</v>
      </c>
      <c r="Q26" s="237" t="str">
        <f t="shared" si="59"/>
        <v/>
      </c>
      <c r="R26" s="237" t="str">
        <f t="shared" si="59"/>
        <v/>
      </c>
      <c r="S26" s="237" t="str">
        <f t="shared" si="59"/>
        <v/>
      </c>
      <c r="T26" s="237" t="str">
        <f t="shared" si="59"/>
        <v/>
      </c>
      <c r="U26" s="238" t="str">
        <f t="shared" si="59"/>
        <v>+</v>
      </c>
      <c r="V26" s="239" t="str">
        <f t="shared" si="59"/>
        <v/>
      </c>
      <c r="W26" s="237" t="str">
        <f t="shared" si="60"/>
        <v/>
      </c>
      <c r="X26" s="237" t="str">
        <f t="shared" si="60"/>
        <v/>
      </c>
      <c r="Y26" s="237" t="str">
        <f t="shared" si="60"/>
        <v/>
      </c>
      <c r="Z26" s="237" t="str">
        <f t="shared" si="60"/>
        <v/>
      </c>
      <c r="AA26" s="237" t="str">
        <f t="shared" si="60"/>
        <v/>
      </c>
      <c r="AB26" s="240" t="str">
        <f t="shared" si="60"/>
        <v/>
      </c>
      <c r="AC26" s="236" t="str">
        <f t="shared" si="60"/>
        <v/>
      </c>
      <c r="AD26" s="237" t="str">
        <f t="shared" si="60"/>
        <v/>
      </c>
      <c r="AE26" s="237" t="str">
        <f t="shared" si="60"/>
        <v/>
      </c>
      <c r="AF26" s="237" t="str">
        <f t="shared" si="60"/>
        <v/>
      </c>
      <c r="AG26" s="237" t="str">
        <f t="shared" si="61"/>
        <v/>
      </c>
      <c r="AH26" s="238" t="str">
        <f t="shared" si="61"/>
        <v/>
      </c>
      <c r="AI26" s="239" t="str">
        <f t="shared" si="61"/>
        <v/>
      </c>
      <c r="AJ26" s="237" t="str">
        <f t="shared" si="61"/>
        <v/>
      </c>
      <c r="AK26" s="237" t="str">
        <f t="shared" si="61"/>
        <v>+</v>
      </c>
      <c r="AL26" s="237" t="str">
        <f t="shared" si="61"/>
        <v>+</v>
      </c>
      <c r="AM26" s="237" t="str">
        <f t="shared" si="61"/>
        <v/>
      </c>
      <c r="AN26" s="240" t="str">
        <f t="shared" si="61"/>
        <v/>
      </c>
      <c r="AO26" s="236" t="str">
        <f t="shared" si="61"/>
        <v>+</v>
      </c>
      <c r="AP26" s="237" t="str">
        <f t="shared" si="61"/>
        <v>+</v>
      </c>
      <c r="AQ26" s="238" t="str">
        <f t="shared" si="62"/>
        <v/>
      </c>
      <c r="AR26" s="239" t="str">
        <f t="shared" si="62"/>
        <v>+</v>
      </c>
      <c r="AS26" s="237" t="str">
        <f t="shared" si="62"/>
        <v>+</v>
      </c>
      <c r="AT26" s="237" t="str">
        <f t="shared" si="62"/>
        <v>+</v>
      </c>
      <c r="AU26" s="237" t="str">
        <f t="shared" si="62"/>
        <v>+</v>
      </c>
      <c r="AV26" s="237" t="str">
        <f t="shared" si="62"/>
        <v>+ / –</v>
      </c>
      <c r="AW26" s="237" t="str">
        <f t="shared" si="62"/>
        <v/>
      </c>
      <c r="AX26" s="237" t="str">
        <f t="shared" si="62"/>
        <v/>
      </c>
      <c r="AY26" s="237" t="str">
        <f t="shared" si="62"/>
        <v/>
      </c>
      <c r="AZ26" s="237" t="str">
        <f t="shared" si="62"/>
        <v/>
      </c>
      <c r="BA26" s="240"/>
      <c r="BB26" s="236" t="str">
        <f t="shared" si="63"/>
        <v>+</v>
      </c>
      <c r="BC26" s="237" t="str">
        <f t="shared" si="63"/>
        <v>+</v>
      </c>
      <c r="BD26" s="237" t="str">
        <f t="shared" si="63"/>
        <v/>
      </c>
      <c r="BE26" s="237" t="str">
        <f t="shared" si="63"/>
        <v>+</v>
      </c>
      <c r="BF26" s="238" t="str">
        <f t="shared" si="63"/>
        <v>+</v>
      </c>
      <c r="BG26" s="239" t="str">
        <f t="shared" si="63"/>
        <v/>
      </c>
      <c r="BH26" s="237" t="str">
        <f t="shared" si="63"/>
        <v/>
      </c>
      <c r="BI26" s="237" t="str">
        <f t="shared" si="63"/>
        <v/>
      </c>
      <c r="BJ26" s="237" t="str">
        <f t="shared" si="63"/>
        <v/>
      </c>
      <c r="BK26" s="237" t="str">
        <f t="shared" si="63"/>
        <v/>
      </c>
      <c r="BL26" s="237" t="str">
        <f t="shared" si="64"/>
        <v/>
      </c>
      <c r="BM26" s="240" t="str">
        <f t="shared" si="64"/>
        <v/>
      </c>
      <c r="BN26" s="236" t="str">
        <f t="shared" si="64"/>
        <v/>
      </c>
      <c r="BO26" s="237" t="str">
        <f t="shared" si="64"/>
        <v/>
      </c>
      <c r="BP26" s="237" t="str">
        <f t="shared" si="64"/>
        <v>+</v>
      </c>
      <c r="BQ26" s="237" t="str">
        <f t="shared" si="64"/>
        <v/>
      </c>
      <c r="BR26" s="237" t="str">
        <f t="shared" si="64"/>
        <v/>
      </c>
      <c r="BS26" s="237" t="str">
        <f t="shared" si="64"/>
        <v>+</v>
      </c>
      <c r="BT26" s="238" t="str">
        <f t="shared" si="64"/>
        <v/>
      </c>
      <c r="BU26" s="239" t="str">
        <f t="shared" si="64"/>
        <v/>
      </c>
      <c r="BV26" s="237" t="str">
        <f t="shared" si="65"/>
        <v>+</v>
      </c>
      <c r="BW26" s="237" t="str">
        <f t="shared" si="65"/>
        <v/>
      </c>
      <c r="BX26" s="237" t="str">
        <f t="shared" si="65"/>
        <v/>
      </c>
      <c r="BY26" s="237" t="str">
        <f t="shared" si="65"/>
        <v/>
      </c>
      <c r="BZ26" s="237" t="str">
        <f t="shared" si="65"/>
        <v/>
      </c>
      <c r="CA26" s="237" t="str">
        <f t="shared" si="65"/>
        <v/>
      </c>
      <c r="CB26" s="240" t="str">
        <f t="shared" si="65"/>
        <v/>
      </c>
      <c r="CC26" s="241" t="str">
        <f t="shared" si="65"/>
        <v/>
      </c>
      <c r="CD26" s="242" t="str">
        <f t="shared" si="65"/>
        <v/>
      </c>
      <c r="CE26" s="243" t="str">
        <f t="shared" si="65"/>
        <v/>
      </c>
      <c r="CF26" s="239" t="str">
        <f t="shared" si="66"/>
        <v>+</v>
      </c>
      <c r="CG26" s="237" t="str">
        <f t="shared" si="66"/>
        <v/>
      </c>
      <c r="CH26" s="237" t="str">
        <f t="shared" si="66"/>
        <v/>
      </c>
      <c r="CI26" s="237" t="str">
        <f t="shared" si="66"/>
        <v/>
      </c>
      <c r="CJ26" s="237" t="str">
        <f t="shared" si="66"/>
        <v/>
      </c>
      <c r="CK26" s="237" t="str">
        <f t="shared" si="66"/>
        <v/>
      </c>
      <c r="CL26" s="240" t="str">
        <f t="shared" si="66"/>
        <v/>
      </c>
      <c r="CM26" s="236" t="str">
        <f t="shared" si="66"/>
        <v>+</v>
      </c>
      <c r="CN26" s="237" t="str">
        <f t="shared" si="66"/>
        <v>+</v>
      </c>
      <c r="CO26" s="237" t="str">
        <f t="shared" si="66"/>
        <v/>
      </c>
      <c r="CP26" s="237" t="str">
        <f t="shared" si="67"/>
        <v/>
      </c>
      <c r="CQ26" s="237" t="str">
        <f t="shared" si="67"/>
        <v>+</v>
      </c>
      <c r="CR26" s="237" t="str">
        <f t="shared" si="67"/>
        <v/>
      </c>
      <c r="CS26" s="237" t="str">
        <f t="shared" si="67"/>
        <v/>
      </c>
      <c r="CT26" s="237" t="str">
        <f t="shared" si="67"/>
        <v/>
      </c>
      <c r="CU26" s="238" t="str">
        <f t="shared" si="67"/>
        <v/>
      </c>
      <c r="CV26" s="239" t="str">
        <f t="shared" si="67"/>
        <v/>
      </c>
      <c r="CW26" s="237" t="str">
        <f t="shared" si="67"/>
        <v/>
      </c>
      <c r="CX26" s="237" t="str">
        <f t="shared" si="67"/>
        <v/>
      </c>
      <c r="CY26" s="237" t="str">
        <f t="shared" si="67"/>
        <v/>
      </c>
      <c r="CZ26" s="237" t="str">
        <f t="shared" si="68"/>
        <v/>
      </c>
      <c r="DA26" s="237" t="str">
        <f t="shared" si="68"/>
        <v/>
      </c>
      <c r="DB26" s="237" t="str">
        <f t="shared" si="68"/>
        <v/>
      </c>
      <c r="DC26" s="237" t="str">
        <f t="shared" si="68"/>
        <v/>
      </c>
      <c r="DD26" s="237" t="str">
        <f t="shared" si="68"/>
        <v/>
      </c>
      <c r="DE26" s="240" t="str">
        <f t="shared" si="68"/>
        <v/>
      </c>
      <c r="DF26" s="241" t="str">
        <f t="shared" si="68"/>
        <v/>
      </c>
      <c r="DG26" s="242" t="str">
        <f t="shared" si="68"/>
        <v/>
      </c>
      <c r="DH26" s="242" t="str">
        <f t="shared" si="68"/>
        <v/>
      </c>
      <c r="DI26" s="242" t="str">
        <f t="shared" si="68"/>
        <v/>
      </c>
      <c r="DJ26" s="242" t="str">
        <f t="shared" si="69"/>
        <v/>
      </c>
      <c r="DK26" s="242" t="str">
        <f t="shared" si="69"/>
        <v/>
      </c>
      <c r="DL26" s="242" t="str">
        <f t="shared" si="69"/>
        <v/>
      </c>
      <c r="DM26" s="242" t="str">
        <f t="shared" si="69"/>
        <v/>
      </c>
      <c r="DN26" s="242" t="str">
        <f t="shared" si="69"/>
        <v/>
      </c>
      <c r="DO26" s="242" t="str">
        <f t="shared" si="69"/>
        <v/>
      </c>
      <c r="DP26" s="242" t="str">
        <f t="shared" si="69"/>
        <v/>
      </c>
      <c r="DQ26" s="242" t="str">
        <f t="shared" si="69"/>
        <v/>
      </c>
      <c r="DR26" s="242" t="str">
        <f t="shared" si="69"/>
        <v/>
      </c>
      <c r="DS26" s="242" t="str">
        <f t="shared" si="69"/>
        <v/>
      </c>
      <c r="DT26" s="242" t="str">
        <f t="shared" si="69"/>
        <v/>
      </c>
      <c r="DU26" s="242" t="str">
        <f t="shared" si="69"/>
        <v/>
      </c>
      <c r="DV26" s="242" t="str">
        <f t="shared" si="69"/>
        <v/>
      </c>
      <c r="DW26" s="242" t="str">
        <f t="shared" si="69"/>
        <v/>
      </c>
      <c r="DX26" s="243" t="str">
        <f t="shared" si="69"/>
        <v/>
      </c>
    </row>
    <row r="27" spans="1:128" ht="15.45" customHeight="1" outlineLevel="2" x14ac:dyDescent="0.4">
      <c r="A27" s="36"/>
      <c r="B27" s="155" t="s">
        <v>789</v>
      </c>
      <c r="C27" s="236" t="str">
        <f t="shared" si="58"/>
        <v/>
      </c>
      <c r="D27" s="237" t="str">
        <f t="shared" si="58"/>
        <v>+</v>
      </c>
      <c r="E27" s="237" t="str">
        <f t="shared" si="58"/>
        <v/>
      </c>
      <c r="F27" s="237" t="str">
        <f t="shared" si="58"/>
        <v>+</v>
      </c>
      <c r="G27" s="238" t="str">
        <f>IF(AND(COUNTIFS(Energy_rating, 1, Energy_action, $B$23&amp;": "&amp;$B27, Energy_ID, G$8)&gt;0,COUNTIFS(Energy_rating, -1, Energy_action, $B$23&amp;": "&amp;$B27, Energy_ID, G$8)&gt;0),"+ / –",(IF(COUNTIFS(Energy_rating, 1, Energy_action, $B$23&amp;": "&amp;$B27, Energy_ID, G$8)&gt;0, "+",(IF(COUNTIFS(Energy_rating, -1, Energy_action, $B$23&amp;": "&amp;$B27, Energy_ID, G$8)&gt;0,"–", "")))))</f>
        <v/>
      </c>
      <c r="H27" s="239" t="str">
        <f t="shared" si="58"/>
        <v>+</v>
      </c>
      <c r="I27" s="237" t="str">
        <f t="shared" si="58"/>
        <v/>
      </c>
      <c r="J27" s="237" t="str">
        <f t="shared" si="58"/>
        <v>+</v>
      </c>
      <c r="K27" s="237" t="str">
        <f t="shared" si="58"/>
        <v>+</v>
      </c>
      <c r="L27" s="240" t="str">
        <f t="shared" si="58"/>
        <v/>
      </c>
      <c r="M27" s="236" t="str">
        <f t="shared" si="59"/>
        <v/>
      </c>
      <c r="N27" s="237" t="str">
        <f t="shared" si="59"/>
        <v/>
      </c>
      <c r="O27" s="237" t="str">
        <f t="shared" si="59"/>
        <v/>
      </c>
      <c r="P27" s="237" t="str">
        <f t="shared" si="59"/>
        <v/>
      </c>
      <c r="Q27" s="237" t="str">
        <f t="shared" si="59"/>
        <v/>
      </c>
      <c r="R27" s="237" t="str">
        <f t="shared" si="59"/>
        <v/>
      </c>
      <c r="S27" s="237" t="str">
        <f t="shared" si="59"/>
        <v/>
      </c>
      <c r="T27" s="237" t="str">
        <f t="shared" si="59"/>
        <v>+</v>
      </c>
      <c r="U27" s="238" t="str">
        <f t="shared" si="59"/>
        <v>+</v>
      </c>
      <c r="V27" s="239" t="str">
        <f t="shared" si="59"/>
        <v/>
      </c>
      <c r="W27" s="237" t="str">
        <f t="shared" si="60"/>
        <v>+</v>
      </c>
      <c r="X27" s="237" t="str">
        <f t="shared" si="60"/>
        <v>+</v>
      </c>
      <c r="Y27" s="237" t="str">
        <f t="shared" si="60"/>
        <v/>
      </c>
      <c r="Z27" s="237" t="str">
        <f t="shared" si="60"/>
        <v/>
      </c>
      <c r="AA27" s="237" t="str">
        <f t="shared" si="60"/>
        <v/>
      </c>
      <c r="AB27" s="240" t="str">
        <f t="shared" si="60"/>
        <v/>
      </c>
      <c r="AC27" s="236" t="str">
        <f t="shared" si="60"/>
        <v/>
      </c>
      <c r="AD27" s="237" t="str">
        <f t="shared" si="60"/>
        <v/>
      </c>
      <c r="AE27" s="237" t="str">
        <f t="shared" si="60"/>
        <v/>
      </c>
      <c r="AF27" s="237" t="str">
        <f t="shared" si="60"/>
        <v/>
      </c>
      <c r="AG27" s="237" t="str">
        <f t="shared" si="61"/>
        <v>+</v>
      </c>
      <c r="AH27" s="238" t="str">
        <f t="shared" si="61"/>
        <v/>
      </c>
      <c r="AI27" s="239" t="str">
        <f t="shared" si="61"/>
        <v/>
      </c>
      <c r="AJ27" s="237" t="str">
        <f t="shared" si="61"/>
        <v/>
      </c>
      <c r="AK27" s="237" t="str">
        <f t="shared" si="61"/>
        <v/>
      </c>
      <c r="AL27" s="237" t="str">
        <f t="shared" si="61"/>
        <v/>
      </c>
      <c r="AM27" s="237" t="str">
        <f t="shared" si="61"/>
        <v/>
      </c>
      <c r="AN27" s="240" t="str">
        <f t="shared" si="61"/>
        <v/>
      </c>
      <c r="AO27" s="236" t="str">
        <f t="shared" si="61"/>
        <v>+</v>
      </c>
      <c r="AP27" s="237" t="str">
        <f t="shared" si="61"/>
        <v>+</v>
      </c>
      <c r="AQ27" s="238" t="str">
        <f t="shared" si="62"/>
        <v/>
      </c>
      <c r="AR27" s="239" t="str">
        <f t="shared" si="62"/>
        <v>+</v>
      </c>
      <c r="AS27" s="237" t="str">
        <f t="shared" si="62"/>
        <v>+</v>
      </c>
      <c r="AT27" s="237" t="str">
        <f t="shared" si="62"/>
        <v>+</v>
      </c>
      <c r="AU27" s="237" t="str">
        <f t="shared" si="62"/>
        <v>+</v>
      </c>
      <c r="AV27" s="237" t="str">
        <f t="shared" si="62"/>
        <v>+</v>
      </c>
      <c r="AW27" s="237" t="str">
        <f t="shared" si="62"/>
        <v/>
      </c>
      <c r="AX27" s="237" t="str">
        <f t="shared" si="62"/>
        <v/>
      </c>
      <c r="AY27" s="237" t="str">
        <f t="shared" si="62"/>
        <v/>
      </c>
      <c r="AZ27" s="237" t="str">
        <f t="shared" si="62"/>
        <v/>
      </c>
      <c r="BA27" s="240"/>
      <c r="BB27" s="236" t="str">
        <f t="shared" si="63"/>
        <v>+</v>
      </c>
      <c r="BC27" s="237" t="str">
        <f t="shared" si="63"/>
        <v>+</v>
      </c>
      <c r="BD27" s="237" t="str">
        <f t="shared" si="63"/>
        <v/>
      </c>
      <c r="BE27" s="237" t="str">
        <f t="shared" si="63"/>
        <v/>
      </c>
      <c r="BF27" s="238" t="str">
        <f t="shared" si="63"/>
        <v/>
      </c>
      <c r="BG27" s="239" t="str">
        <f t="shared" si="63"/>
        <v>+</v>
      </c>
      <c r="BH27" s="237" t="str">
        <f t="shared" si="63"/>
        <v/>
      </c>
      <c r="BI27" s="237" t="str">
        <f t="shared" si="63"/>
        <v/>
      </c>
      <c r="BJ27" s="237" t="str">
        <f t="shared" si="63"/>
        <v/>
      </c>
      <c r="BK27" s="237" t="str">
        <f t="shared" si="63"/>
        <v/>
      </c>
      <c r="BL27" s="237" t="str">
        <f t="shared" si="64"/>
        <v/>
      </c>
      <c r="BM27" s="240" t="str">
        <f t="shared" si="64"/>
        <v/>
      </c>
      <c r="BN27" s="236" t="str">
        <f t="shared" si="64"/>
        <v>+</v>
      </c>
      <c r="BO27" s="237" t="str">
        <f t="shared" si="64"/>
        <v/>
      </c>
      <c r="BP27" s="237" t="str">
        <f t="shared" si="64"/>
        <v/>
      </c>
      <c r="BQ27" s="237" t="str">
        <f t="shared" si="64"/>
        <v/>
      </c>
      <c r="BR27" s="237" t="str">
        <f t="shared" si="64"/>
        <v/>
      </c>
      <c r="BS27" s="237" t="str">
        <f t="shared" si="64"/>
        <v/>
      </c>
      <c r="BT27" s="238" t="str">
        <f t="shared" si="64"/>
        <v/>
      </c>
      <c r="BU27" s="239" t="str">
        <f t="shared" si="64"/>
        <v/>
      </c>
      <c r="BV27" s="237" t="str">
        <f t="shared" si="65"/>
        <v/>
      </c>
      <c r="BW27" s="237" t="str">
        <f t="shared" si="65"/>
        <v>+</v>
      </c>
      <c r="BX27" s="237" t="str">
        <f t="shared" si="65"/>
        <v/>
      </c>
      <c r="BY27" s="237" t="str">
        <f t="shared" si="65"/>
        <v>+</v>
      </c>
      <c r="BZ27" s="237" t="str">
        <f t="shared" si="65"/>
        <v/>
      </c>
      <c r="CA27" s="237" t="str">
        <f t="shared" si="65"/>
        <v/>
      </c>
      <c r="CB27" s="240" t="str">
        <f t="shared" si="65"/>
        <v/>
      </c>
      <c r="CC27" s="241" t="str">
        <f t="shared" si="65"/>
        <v/>
      </c>
      <c r="CD27" s="242" t="str">
        <f t="shared" si="65"/>
        <v/>
      </c>
      <c r="CE27" s="243" t="str">
        <f t="shared" si="65"/>
        <v/>
      </c>
      <c r="CF27" s="239" t="str">
        <f t="shared" si="66"/>
        <v/>
      </c>
      <c r="CG27" s="237" t="str">
        <f t="shared" si="66"/>
        <v/>
      </c>
      <c r="CH27" s="237" t="str">
        <f t="shared" si="66"/>
        <v/>
      </c>
      <c r="CI27" s="237" t="str">
        <f t="shared" si="66"/>
        <v/>
      </c>
      <c r="CJ27" s="237" t="str">
        <f t="shared" si="66"/>
        <v/>
      </c>
      <c r="CK27" s="237" t="str">
        <f t="shared" si="66"/>
        <v/>
      </c>
      <c r="CL27" s="240" t="str">
        <f t="shared" si="66"/>
        <v/>
      </c>
      <c r="CM27" s="236" t="str">
        <f t="shared" si="66"/>
        <v>+</v>
      </c>
      <c r="CN27" s="237" t="str">
        <f t="shared" si="66"/>
        <v>+</v>
      </c>
      <c r="CO27" s="237" t="str">
        <f t="shared" si="66"/>
        <v/>
      </c>
      <c r="CP27" s="237" t="str">
        <f t="shared" si="67"/>
        <v/>
      </c>
      <c r="CQ27" s="237" t="str">
        <f t="shared" si="67"/>
        <v>+</v>
      </c>
      <c r="CR27" s="237" t="str">
        <f t="shared" si="67"/>
        <v/>
      </c>
      <c r="CS27" s="237" t="str">
        <f t="shared" si="67"/>
        <v/>
      </c>
      <c r="CT27" s="237" t="str">
        <f t="shared" si="67"/>
        <v/>
      </c>
      <c r="CU27" s="238" t="str">
        <f t="shared" si="67"/>
        <v/>
      </c>
      <c r="CV27" s="239" t="str">
        <f t="shared" si="67"/>
        <v/>
      </c>
      <c r="CW27" s="237" t="str">
        <f t="shared" si="67"/>
        <v/>
      </c>
      <c r="CX27" s="237" t="str">
        <f t="shared" si="67"/>
        <v/>
      </c>
      <c r="CY27" s="237" t="str">
        <f t="shared" si="67"/>
        <v/>
      </c>
      <c r="CZ27" s="237" t="str">
        <f t="shared" si="68"/>
        <v/>
      </c>
      <c r="DA27" s="237" t="str">
        <f t="shared" si="68"/>
        <v/>
      </c>
      <c r="DB27" s="237" t="str">
        <f t="shared" si="68"/>
        <v>+</v>
      </c>
      <c r="DC27" s="237" t="str">
        <f t="shared" si="68"/>
        <v/>
      </c>
      <c r="DD27" s="237" t="str">
        <f t="shared" si="68"/>
        <v/>
      </c>
      <c r="DE27" s="240" t="str">
        <f t="shared" si="68"/>
        <v/>
      </c>
      <c r="DF27" s="241" t="str">
        <f t="shared" si="68"/>
        <v/>
      </c>
      <c r="DG27" s="242" t="str">
        <f t="shared" si="68"/>
        <v/>
      </c>
      <c r="DH27" s="242" t="str">
        <f t="shared" si="68"/>
        <v/>
      </c>
      <c r="DI27" s="242" t="str">
        <f t="shared" si="68"/>
        <v/>
      </c>
      <c r="DJ27" s="242" t="str">
        <f t="shared" si="69"/>
        <v/>
      </c>
      <c r="DK27" s="242" t="str">
        <f t="shared" si="69"/>
        <v/>
      </c>
      <c r="DL27" s="242" t="str">
        <f t="shared" si="69"/>
        <v/>
      </c>
      <c r="DM27" s="242" t="str">
        <f t="shared" si="69"/>
        <v/>
      </c>
      <c r="DN27" s="242" t="str">
        <f t="shared" si="69"/>
        <v/>
      </c>
      <c r="DO27" s="242" t="str">
        <f t="shared" si="69"/>
        <v/>
      </c>
      <c r="DP27" s="242" t="str">
        <f t="shared" si="69"/>
        <v/>
      </c>
      <c r="DQ27" s="242" t="str">
        <f t="shared" si="69"/>
        <v/>
      </c>
      <c r="DR27" s="242" t="str">
        <f t="shared" si="69"/>
        <v/>
      </c>
      <c r="DS27" s="242" t="str">
        <f t="shared" si="69"/>
        <v/>
      </c>
      <c r="DT27" s="242" t="str">
        <f t="shared" si="69"/>
        <v/>
      </c>
      <c r="DU27" s="242" t="str">
        <f t="shared" si="69"/>
        <v/>
      </c>
      <c r="DV27" s="242" t="str">
        <f t="shared" si="69"/>
        <v/>
      </c>
      <c r="DW27" s="242" t="str">
        <f t="shared" si="69"/>
        <v/>
      </c>
      <c r="DX27" s="243" t="str">
        <f t="shared" si="69"/>
        <v/>
      </c>
    </row>
    <row r="28" spans="1:128" ht="15.45" customHeight="1" outlineLevel="2" x14ac:dyDescent="0.4">
      <c r="A28" s="36"/>
      <c r="B28" s="155" t="s">
        <v>803</v>
      </c>
      <c r="C28" s="236" t="str">
        <f t="shared" si="58"/>
        <v/>
      </c>
      <c r="D28" s="237" t="str">
        <f t="shared" si="58"/>
        <v/>
      </c>
      <c r="E28" s="237" t="str">
        <f t="shared" si="58"/>
        <v/>
      </c>
      <c r="F28" s="237" t="str">
        <f t="shared" si="58"/>
        <v>–</v>
      </c>
      <c r="G28" s="238" t="str">
        <f t="shared" si="58"/>
        <v/>
      </c>
      <c r="H28" s="239" t="str">
        <f t="shared" si="58"/>
        <v/>
      </c>
      <c r="I28" s="237" t="str">
        <f t="shared" si="58"/>
        <v/>
      </c>
      <c r="J28" s="237" t="str">
        <f t="shared" si="58"/>
        <v>–</v>
      </c>
      <c r="K28" s="237" t="str">
        <f t="shared" si="58"/>
        <v/>
      </c>
      <c r="L28" s="240" t="str">
        <f t="shared" si="58"/>
        <v/>
      </c>
      <c r="M28" s="236" t="str">
        <f t="shared" si="59"/>
        <v/>
      </c>
      <c r="N28" s="237" t="str">
        <f t="shared" si="59"/>
        <v/>
      </c>
      <c r="O28" s="237" t="str">
        <f t="shared" si="59"/>
        <v/>
      </c>
      <c r="P28" s="237" t="str">
        <f t="shared" si="59"/>
        <v>+ / –</v>
      </c>
      <c r="Q28" s="237" t="str">
        <f t="shared" si="59"/>
        <v/>
      </c>
      <c r="R28" s="237" t="str">
        <f t="shared" si="59"/>
        <v/>
      </c>
      <c r="S28" s="237" t="str">
        <f t="shared" si="59"/>
        <v/>
      </c>
      <c r="T28" s="237" t="str">
        <f t="shared" si="59"/>
        <v/>
      </c>
      <c r="U28" s="238" t="str">
        <f t="shared" si="59"/>
        <v>+ / –</v>
      </c>
      <c r="V28" s="239" t="str">
        <f t="shared" si="59"/>
        <v/>
      </c>
      <c r="W28" s="237" t="str">
        <f t="shared" si="60"/>
        <v/>
      </c>
      <c r="X28" s="237" t="str">
        <f t="shared" si="60"/>
        <v/>
      </c>
      <c r="Y28" s="237" t="str">
        <f t="shared" si="60"/>
        <v/>
      </c>
      <c r="Z28" s="237" t="str">
        <f t="shared" si="60"/>
        <v/>
      </c>
      <c r="AA28" s="237" t="str">
        <f t="shared" si="60"/>
        <v/>
      </c>
      <c r="AB28" s="240" t="str">
        <f t="shared" si="60"/>
        <v/>
      </c>
      <c r="AC28" s="236" t="str">
        <f t="shared" si="60"/>
        <v/>
      </c>
      <c r="AD28" s="237" t="str">
        <f t="shared" si="60"/>
        <v/>
      </c>
      <c r="AE28" s="237" t="str">
        <f t="shared" si="60"/>
        <v/>
      </c>
      <c r="AF28" s="237" t="str">
        <f t="shared" si="60"/>
        <v/>
      </c>
      <c r="AG28" s="237" t="str">
        <f t="shared" si="61"/>
        <v/>
      </c>
      <c r="AH28" s="238" t="str">
        <f t="shared" si="61"/>
        <v/>
      </c>
      <c r="AI28" s="239" t="str">
        <f t="shared" si="61"/>
        <v/>
      </c>
      <c r="AJ28" s="237" t="str">
        <f t="shared" si="61"/>
        <v/>
      </c>
      <c r="AK28" s="237" t="str">
        <f t="shared" si="61"/>
        <v>–</v>
      </c>
      <c r="AL28" s="237" t="str">
        <f t="shared" si="61"/>
        <v>–</v>
      </c>
      <c r="AM28" s="237" t="str">
        <f t="shared" si="61"/>
        <v/>
      </c>
      <c r="AN28" s="240" t="str">
        <f t="shared" si="61"/>
        <v/>
      </c>
      <c r="AO28" s="236" t="str">
        <f t="shared" si="61"/>
        <v>+</v>
      </c>
      <c r="AP28" s="237" t="str">
        <f t="shared" si="61"/>
        <v>+</v>
      </c>
      <c r="AQ28" s="238" t="str">
        <f t="shared" si="62"/>
        <v/>
      </c>
      <c r="AR28" s="239" t="str">
        <f t="shared" si="62"/>
        <v>+</v>
      </c>
      <c r="AS28" s="237" t="str">
        <f t="shared" si="62"/>
        <v>+</v>
      </c>
      <c r="AT28" s="237" t="str">
        <f t="shared" si="62"/>
        <v>+</v>
      </c>
      <c r="AU28" s="237" t="str">
        <f t="shared" si="62"/>
        <v>+</v>
      </c>
      <c r="AV28" s="237" t="str">
        <f t="shared" si="62"/>
        <v>+ / –</v>
      </c>
      <c r="AW28" s="237" t="str">
        <f t="shared" si="62"/>
        <v/>
      </c>
      <c r="AX28" s="237" t="str">
        <f t="shared" si="62"/>
        <v/>
      </c>
      <c r="AY28" s="237" t="str">
        <f t="shared" si="62"/>
        <v/>
      </c>
      <c r="AZ28" s="237" t="str">
        <f t="shared" si="62"/>
        <v/>
      </c>
      <c r="BA28" s="240"/>
      <c r="BB28" s="236" t="str">
        <f t="shared" si="63"/>
        <v>+</v>
      </c>
      <c r="BC28" s="237" t="str">
        <f t="shared" si="63"/>
        <v>+</v>
      </c>
      <c r="BD28" s="237" t="str">
        <f t="shared" si="63"/>
        <v/>
      </c>
      <c r="BE28" s="237" t="str">
        <f t="shared" si="63"/>
        <v>+</v>
      </c>
      <c r="BF28" s="238" t="str">
        <f t="shared" si="63"/>
        <v>+</v>
      </c>
      <c r="BG28" s="239" t="str">
        <f t="shared" si="63"/>
        <v/>
      </c>
      <c r="BH28" s="237" t="str">
        <f t="shared" si="63"/>
        <v/>
      </c>
      <c r="BI28" s="237" t="str">
        <f t="shared" si="63"/>
        <v/>
      </c>
      <c r="BJ28" s="237" t="str">
        <f t="shared" si="63"/>
        <v/>
      </c>
      <c r="BK28" s="237" t="str">
        <f t="shared" si="63"/>
        <v/>
      </c>
      <c r="BL28" s="237" t="str">
        <f t="shared" si="64"/>
        <v/>
      </c>
      <c r="BM28" s="240" t="str">
        <f t="shared" si="64"/>
        <v/>
      </c>
      <c r="BN28" s="236" t="str">
        <f t="shared" si="64"/>
        <v/>
      </c>
      <c r="BO28" s="237" t="str">
        <f t="shared" si="64"/>
        <v>+</v>
      </c>
      <c r="BP28" s="237" t="str">
        <f t="shared" si="64"/>
        <v>+</v>
      </c>
      <c r="BQ28" s="237" t="str">
        <f t="shared" si="64"/>
        <v/>
      </c>
      <c r="BR28" s="237" t="str">
        <f t="shared" si="64"/>
        <v/>
      </c>
      <c r="BS28" s="237" t="str">
        <f t="shared" si="64"/>
        <v>+</v>
      </c>
      <c r="BT28" s="238" t="str">
        <f t="shared" si="64"/>
        <v/>
      </c>
      <c r="BU28" s="239" t="str">
        <f t="shared" si="64"/>
        <v/>
      </c>
      <c r="BV28" s="237" t="str">
        <f t="shared" si="65"/>
        <v>+</v>
      </c>
      <c r="BW28" s="237" t="str">
        <f t="shared" si="65"/>
        <v/>
      </c>
      <c r="BX28" s="237" t="str">
        <f t="shared" si="65"/>
        <v/>
      </c>
      <c r="BY28" s="237" t="str">
        <f t="shared" si="65"/>
        <v/>
      </c>
      <c r="BZ28" s="237" t="str">
        <f t="shared" si="65"/>
        <v/>
      </c>
      <c r="CA28" s="237" t="str">
        <f t="shared" si="65"/>
        <v/>
      </c>
      <c r="CB28" s="240" t="str">
        <f t="shared" si="65"/>
        <v/>
      </c>
      <c r="CC28" s="241" t="str">
        <f t="shared" si="65"/>
        <v/>
      </c>
      <c r="CD28" s="242" t="str">
        <f t="shared" si="65"/>
        <v/>
      </c>
      <c r="CE28" s="243" t="str">
        <f t="shared" si="65"/>
        <v/>
      </c>
      <c r="CF28" s="239" t="str">
        <f t="shared" si="66"/>
        <v>+ / –</v>
      </c>
      <c r="CG28" s="237" t="str">
        <f t="shared" si="66"/>
        <v/>
      </c>
      <c r="CH28" s="237" t="str">
        <f t="shared" si="66"/>
        <v/>
      </c>
      <c r="CI28" s="237" t="str">
        <f t="shared" si="66"/>
        <v/>
      </c>
      <c r="CJ28" s="237" t="str">
        <f t="shared" si="66"/>
        <v/>
      </c>
      <c r="CK28" s="237" t="str">
        <f t="shared" si="66"/>
        <v/>
      </c>
      <c r="CL28" s="240" t="str">
        <f t="shared" si="66"/>
        <v/>
      </c>
      <c r="CM28" s="236" t="str">
        <f t="shared" si="66"/>
        <v>–</v>
      </c>
      <c r="CN28" s="237" t="str">
        <f t="shared" si="66"/>
        <v/>
      </c>
      <c r="CO28" s="237" t="str">
        <f t="shared" si="66"/>
        <v/>
      </c>
      <c r="CP28" s="237" t="str">
        <f t="shared" si="67"/>
        <v/>
      </c>
      <c r="CQ28" s="237" t="str">
        <f t="shared" si="67"/>
        <v>+ / –</v>
      </c>
      <c r="CR28" s="237" t="str">
        <f t="shared" si="67"/>
        <v/>
      </c>
      <c r="CS28" s="237" t="str">
        <f t="shared" si="67"/>
        <v/>
      </c>
      <c r="CT28" s="237" t="str">
        <f t="shared" si="67"/>
        <v/>
      </c>
      <c r="CU28" s="238" t="str">
        <f t="shared" si="67"/>
        <v/>
      </c>
      <c r="CV28" s="239" t="str">
        <f t="shared" si="67"/>
        <v/>
      </c>
      <c r="CW28" s="237" t="str">
        <f t="shared" si="67"/>
        <v/>
      </c>
      <c r="CX28" s="237" t="str">
        <f t="shared" si="67"/>
        <v/>
      </c>
      <c r="CY28" s="237" t="str">
        <f t="shared" si="67"/>
        <v/>
      </c>
      <c r="CZ28" s="237" t="str">
        <f t="shared" si="68"/>
        <v/>
      </c>
      <c r="DA28" s="237" t="str">
        <f t="shared" si="68"/>
        <v/>
      </c>
      <c r="DB28" s="237" t="str">
        <f t="shared" si="68"/>
        <v/>
      </c>
      <c r="DC28" s="237" t="str">
        <f t="shared" si="68"/>
        <v/>
      </c>
      <c r="DD28" s="237" t="str">
        <f t="shared" si="68"/>
        <v/>
      </c>
      <c r="DE28" s="240" t="str">
        <f t="shared" si="68"/>
        <v/>
      </c>
      <c r="DF28" s="241" t="str">
        <f t="shared" si="68"/>
        <v/>
      </c>
      <c r="DG28" s="242" t="str">
        <f t="shared" si="68"/>
        <v/>
      </c>
      <c r="DH28" s="242" t="str">
        <f t="shared" si="68"/>
        <v/>
      </c>
      <c r="DI28" s="242" t="str">
        <f t="shared" si="68"/>
        <v/>
      </c>
      <c r="DJ28" s="242" t="str">
        <f t="shared" si="69"/>
        <v/>
      </c>
      <c r="DK28" s="242" t="str">
        <f t="shared" si="69"/>
        <v/>
      </c>
      <c r="DL28" s="242" t="str">
        <f t="shared" si="69"/>
        <v/>
      </c>
      <c r="DM28" s="242" t="str">
        <f t="shared" si="69"/>
        <v/>
      </c>
      <c r="DN28" s="242" t="str">
        <f t="shared" si="69"/>
        <v/>
      </c>
      <c r="DO28" s="242" t="str">
        <f t="shared" si="69"/>
        <v/>
      </c>
      <c r="DP28" s="242" t="str">
        <f t="shared" si="69"/>
        <v/>
      </c>
      <c r="DQ28" s="242" t="str">
        <f t="shared" si="69"/>
        <v/>
      </c>
      <c r="DR28" s="242" t="str">
        <f t="shared" si="69"/>
        <v/>
      </c>
      <c r="DS28" s="242" t="str">
        <f t="shared" si="69"/>
        <v/>
      </c>
      <c r="DT28" s="242" t="str">
        <f t="shared" si="69"/>
        <v/>
      </c>
      <c r="DU28" s="242" t="str">
        <f t="shared" si="69"/>
        <v/>
      </c>
      <c r="DV28" s="242" t="str">
        <f t="shared" si="69"/>
        <v/>
      </c>
      <c r="DW28" s="242" t="str">
        <f t="shared" si="69"/>
        <v/>
      </c>
      <c r="DX28" s="243" t="str">
        <f t="shared" si="69"/>
        <v/>
      </c>
    </row>
    <row r="29" spans="1:128" ht="15.45" customHeight="1" outlineLevel="2" x14ac:dyDescent="0.4">
      <c r="A29" s="36"/>
      <c r="B29" s="155" t="s">
        <v>805</v>
      </c>
      <c r="C29" s="236" t="str">
        <f t="shared" si="58"/>
        <v/>
      </c>
      <c r="D29" s="237" t="str">
        <f t="shared" si="58"/>
        <v/>
      </c>
      <c r="E29" s="237" t="str">
        <f t="shared" si="58"/>
        <v/>
      </c>
      <c r="F29" s="237" t="str">
        <f t="shared" si="58"/>
        <v>–</v>
      </c>
      <c r="G29" s="238" t="str">
        <f t="shared" si="58"/>
        <v/>
      </c>
      <c r="H29" s="239" t="str">
        <f t="shared" si="58"/>
        <v/>
      </c>
      <c r="I29" s="237" t="str">
        <f t="shared" si="58"/>
        <v/>
      </c>
      <c r="J29" s="237" t="str">
        <f t="shared" si="58"/>
        <v>–</v>
      </c>
      <c r="K29" s="237" t="str">
        <f t="shared" si="58"/>
        <v/>
      </c>
      <c r="L29" s="240" t="str">
        <f t="shared" si="58"/>
        <v/>
      </c>
      <c r="M29" s="236" t="str">
        <f t="shared" si="59"/>
        <v/>
      </c>
      <c r="N29" s="237" t="str">
        <f t="shared" si="59"/>
        <v/>
      </c>
      <c r="O29" s="237" t="str">
        <f t="shared" si="59"/>
        <v/>
      </c>
      <c r="P29" s="237" t="str">
        <f t="shared" si="59"/>
        <v>+ / –</v>
      </c>
      <c r="Q29" s="237" t="str">
        <f t="shared" si="59"/>
        <v/>
      </c>
      <c r="R29" s="237" t="str">
        <f t="shared" si="59"/>
        <v/>
      </c>
      <c r="S29" s="237" t="str">
        <f t="shared" si="59"/>
        <v/>
      </c>
      <c r="T29" s="237" t="str">
        <f t="shared" si="59"/>
        <v/>
      </c>
      <c r="U29" s="238" t="str">
        <f t="shared" si="59"/>
        <v>+</v>
      </c>
      <c r="V29" s="239" t="str">
        <f t="shared" si="59"/>
        <v/>
      </c>
      <c r="W29" s="237" t="str">
        <f t="shared" si="60"/>
        <v/>
      </c>
      <c r="X29" s="237" t="str">
        <f t="shared" si="60"/>
        <v/>
      </c>
      <c r="Y29" s="237" t="str">
        <f t="shared" si="60"/>
        <v/>
      </c>
      <c r="Z29" s="237" t="str">
        <f t="shared" si="60"/>
        <v/>
      </c>
      <c r="AA29" s="237" t="str">
        <f t="shared" si="60"/>
        <v/>
      </c>
      <c r="AB29" s="240" t="str">
        <f t="shared" si="60"/>
        <v/>
      </c>
      <c r="AC29" s="236" t="str">
        <f t="shared" si="60"/>
        <v/>
      </c>
      <c r="AD29" s="237" t="str">
        <f t="shared" si="60"/>
        <v/>
      </c>
      <c r="AE29" s="237" t="str">
        <f t="shared" si="60"/>
        <v/>
      </c>
      <c r="AF29" s="237" t="str">
        <f t="shared" si="60"/>
        <v/>
      </c>
      <c r="AG29" s="237" t="str">
        <f t="shared" si="61"/>
        <v/>
      </c>
      <c r="AH29" s="238" t="str">
        <f t="shared" si="61"/>
        <v/>
      </c>
      <c r="AI29" s="239" t="str">
        <f t="shared" si="61"/>
        <v/>
      </c>
      <c r="AJ29" s="237" t="str">
        <f t="shared" si="61"/>
        <v/>
      </c>
      <c r="AK29" s="237" t="str">
        <f t="shared" si="61"/>
        <v>+</v>
      </c>
      <c r="AL29" s="237" t="str">
        <f t="shared" si="61"/>
        <v>+</v>
      </c>
      <c r="AM29" s="237" t="str">
        <f t="shared" si="61"/>
        <v/>
      </c>
      <c r="AN29" s="240" t="str">
        <f t="shared" si="61"/>
        <v/>
      </c>
      <c r="AO29" s="236" t="str">
        <f t="shared" si="61"/>
        <v>+</v>
      </c>
      <c r="AP29" s="237" t="str">
        <f t="shared" si="61"/>
        <v>+</v>
      </c>
      <c r="AQ29" s="238" t="str">
        <f t="shared" si="62"/>
        <v/>
      </c>
      <c r="AR29" s="239" t="str">
        <f t="shared" si="62"/>
        <v>+</v>
      </c>
      <c r="AS29" s="237" t="str">
        <f t="shared" si="62"/>
        <v>+</v>
      </c>
      <c r="AT29" s="237" t="str">
        <f t="shared" si="62"/>
        <v>+</v>
      </c>
      <c r="AU29" s="237" t="str">
        <f t="shared" si="62"/>
        <v>+</v>
      </c>
      <c r="AV29" s="237" t="str">
        <f t="shared" si="62"/>
        <v>+ / –</v>
      </c>
      <c r="AW29" s="237" t="str">
        <f t="shared" si="62"/>
        <v/>
      </c>
      <c r="AX29" s="237" t="str">
        <f t="shared" si="62"/>
        <v/>
      </c>
      <c r="AY29" s="237" t="str">
        <f t="shared" si="62"/>
        <v/>
      </c>
      <c r="AZ29" s="237" t="str">
        <f t="shared" si="62"/>
        <v/>
      </c>
      <c r="BA29" s="240"/>
      <c r="BB29" s="236" t="str">
        <f t="shared" si="63"/>
        <v>+</v>
      </c>
      <c r="BC29" s="237" t="str">
        <f t="shared" si="63"/>
        <v>+</v>
      </c>
      <c r="BD29" s="237" t="str">
        <f t="shared" si="63"/>
        <v/>
      </c>
      <c r="BE29" s="237" t="str">
        <f t="shared" si="63"/>
        <v>+</v>
      </c>
      <c r="BF29" s="238" t="str">
        <f t="shared" si="63"/>
        <v>+</v>
      </c>
      <c r="BG29" s="239" t="str">
        <f t="shared" si="63"/>
        <v/>
      </c>
      <c r="BH29" s="237" t="str">
        <f t="shared" si="63"/>
        <v/>
      </c>
      <c r="BI29" s="237" t="str">
        <f t="shared" si="63"/>
        <v/>
      </c>
      <c r="BJ29" s="237" t="str">
        <f t="shared" si="63"/>
        <v/>
      </c>
      <c r="BK29" s="237" t="str">
        <f t="shared" si="63"/>
        <v/>
      </c>
      <c r="BL29" s="237" t="str">
        <f t="shared" si="64"/>
        <v/>
      </c>
      <c r="BM29" s="240" t="str">
        <f t="shared" si="64"/>
        <v/>
      </c>
      <c r="BN29" s="236" t="str">
        <f t="shared" si="64"/>
        <v/>
      </c>
      <c r="BO29" s="237" t="str">
        <f t="shared" si="64"/>
        <v>+</v>
      </c>
      <c r="BP29" s="237" t="str">
        <f t="shared" si="64"/>
        <v>+</v>
      </c>
      <c r="BQ29" s="237" t="str">
        <f t="shared" si="64"/>
        <v/>
      </c>
      <c r="BR29" s="237" t="str">
        <f t="shared" si="64"/>
        <v/>
      </c>
      <c r="BS29" s="237" t="str">
        <f t="shared" si="64"/>
        <v>+</v>
      </c>
      <c r="BT29" s="238" t="str">
        <f t="shared" si="64"/>
        <v/>
      </c>
      <c r="BU29" s="239" t="str">
        <f t="shared" si="64"/>
        <v/>
      </c>
      <c r="BV29" s="237" t="str">
        <f t="shared" si="65"/>
        <v>+</v>
      </c>
      <c r="BW29" s="237" t="str">
        <f t="shared" si="65"/>
        <v/>
      </c>
      <c r="BX29" s="237" t="str">
        <f t="shared" si="65"/>
        <v/>
      </c>
      <c r="BY29" s="237" t="str">
        <f t="shared" si="65"/>
        <v/>
      </c>
      <c r="BZ29" s="237" t="str">
        <f t="shared" si="65"/>
        <v/>
      </c>
      <c r="CA29" s="237" t="str">
        <f t="shared" si="65"/>
        <v/>
      </c>
      <c r="CB29" s="240" t="str">
        <f t="shared" si="65"/>
        <v/>
      </c>
      <c r="CC29" s="241" t="str">
        <f t="shared" si="65"/>
        <v/>
      </c>
      <c r="CD29" s="242" t="str">
        <f t="shared" si="65"/>
        <v/>
      </c>
      <c r="CE29" s="243" t="str">
        <f t="shared" si="65"/>
        <v/>
      </c>
      <c r="CF29" s="239" t="str">
        <f t="shared" si="66"/>
        <v>+ / –</v>
      </c>
      <c r="CG29" s="237" t="str">
        <f t="shared" si="66"/>
        <v/>
      </c>
      <c r="CH29" s="237" t="str">
        <f t="shared" si="66"/>
        <v/>
      </c>
      <c r="CI29" s="237" t="str">
        <f t="shared" si="66"/>
        <v/>
      </c>
      <c r="CJ29" s="237" t="str">
        <f t="shared" si="66"/>
        <v/>
      </c>
      <c r="CK29" s="237" t="str">
        <f t="shared" si="66"/>
        <v/>
      </c>
      <c r="CL29" s="240" t="str">
        <f t="shared" si="66"/>
        <v/>
      </c>
      <c r="CM29" s="236" t="str">
        <f t="shared" si="66"/>
        <v>+</v>
      </c>
      <c r="CN29" s="237" t="str">
        <f t="shared" si="66"/>
        <v/>
      </c>
      <c r="CO29" s="237" t="str">
        <f t="shared" si="66"/>
        <v/>
      </c>
      <c r="CP29" s="237" t="str">
        <f t="shared" si="67"/>
        <v/>
      </c>
      <c r="CQ29" s="237" t="str">
        <f t="shared" si="67"/>
        <v>+ / –</v>
      </c>
      <c r="CR29" s="237" t="str">
        <f t="shared" si="67"/>
        <v/>
      </c>
      <c r="CS29" s="237" t="str">
        <f t="shared" si="67"/>
        <v/>
      </c>
      <c r="CT29" s="237" t="str">
        <f t="shared" si="67"/>
        <v/>
      </c>
      <c r="CU29" s="238" t="str">
        <f t="shared" si="67"/>
        <v/>
      </c>
      <c r="CV29" s="239" t="str">
        <f t="shared" si="67"/>
        <v/>
      </c>
      <c r="CW29" s="237" t="str">
        <f t="shared" si="67"/>
        <v/>
      </c>
      <c r="CX29" s="237" t="str">
        <f t="shared" si="67"/>
        <v/>
      </c>
      <c r="CY29" s="237" t="str">
        <f t="shared" si="67"/>
        <v/>
      </c>
      <c r="CZ29" s="237" t="str">
        <f t="shared" si="68"/>
        <v/>
      </c>
      <c r="DA29" s="237" t="str">
        <f t="shared" si="68"/>
        <v/>
      </c>
      <c r="DB29" s="237" t="str">
        <f t="shared" si="68"/>
        <v/>
      </c>
      <c r="DC29" s="237" t="str">
        <f t="shared" si="68"/>
        <v/>
      </c>
      <c r="DD29" s="237" t="str">
        <f t="shared" si="68"/>
        <v/>
      </c>
      <c r="DE29" s="240" t="str">
        <f t="shared" si="68"/>
        <v/>
      </c>
      <c r="DF29" s="241" t="str">
        <f t="shared" si="68"/>
        <v/>
      </c>
      <c r="DG29" s="242" t="str">
        <f t="shared" si="68"/>
        <v/>
      </c>
      <c r="DH29" s="242" t="str">
        <f t="shared" si="68"/>
        <v/>
      </c>
      <c r="DI29" s="242" t="str">
        <f t="shared" si="68"/>
        <v/>
      </c>
      <c r="DJ29" s="242" t="str">
        <f t="shared" si="69"/>
        <v/>
      </c>
      <c r="DK29" s="242" t="str">
        <f t="shared" si="69"/>
        <v/>
      </c>
      <c r="DL29" s="242" t="str">
        <f t="shared" si="69"/>
        <v/>
      </c>
      <c r="DM29" s="242" t="str">
        <f t="shared" si="69"/>
        <v/>
      </c>
      <c r="DN29" s="242" t="str">
        <f t="shared" si="69"/>
        <v/>
      </c>
      <c r="DO29" s="242" t="str">
        <f t="shared" si="69"/>
        <v/>
      </c>
      <c r="DP29" s="242" t="str">
        <f t="shared" si="69"/>
        <v/>
      </c>
      <c r="DQ29" s="242" t="str">
        <f t="shared" si="69"/>
        <v/>
      </c>
      <c r="DR29" s="242" t="str">
        <f t="shared" si="69"/>
        <v/>
      </c>
      <c r="DS29" s="242" t="str">
        <f t="shared" si="69"/>
        <v/>
      </c>
      <c r="DT29" s="242" t="str">
        <f t="shared" si="69"/>
        <v/>
      </c>
      <c r="DU29" s="242" t="str">
        <f t="shared" si="69"/>
        <v/>
      </c>
      <c r="DV29" s="242" t="str">
        <f t="shared" si="69"/>
        <v/>
      </c>
      <c r="DW29" s="242" t="str">
        <f t="shared" si="69"/>
        <v/>
      </c>
      <c r="DX29" s="243" t="str">
        <f t="shared" si="69"/>
        <v/>
      </c>
    </row>
    <row r="30" spans="1:128" ht="15.45" customHeight="1" outlineLevel="2" x14ac:dyDescent="0.4">
      <c r="A30" s="36"/>
      <c r="B30" s="155" t="s">
        <v>800</v>
      </c>
      <c r="C30" s="236" t="str">
        <f t="shared" si="58"/>
        <v/>
      </c>
      <c r="D30" s="237" t="str">
        <f t="shared" si="58"/>
        <v/>
      </c>
      <c r="E30" s="237" t="str">
        <f t="shared" si="58"/>
        <v/>
      </c>
      <c r="F30" s="237" t="str">
        <f t="shared" si="58"/>
        <v>–</v>
      </c>
      <c r="G30" s="238" t="str">
        <f t="shared" si="58"/>
        <v/>
      </c>
      <c r="H30" s="239" t="str">
        <f t="shared" si="58"/>
        <v/>
      </c>
      <c r="I30" s="237" t="str">
        <f t="shared" si="58"/>
        <v/>
      </c>
      <c r="J30" s="237" t="str">
        <f t="shared" si="58"/>
        <v>–</v>
      </c>
      <c r="K30" s="237" t="str">
        <f t="shared" si="58"/>
        <v/>
      </c>
      <c r="L30" s="240" t="str">
        <f t="shared" si="58"/>
        <v/>
      </c>
      <c r="M30" s="236" t="str">
        <f t="shared" si="59"/>
        <v/>
      </c>
      <c r="N30" s="237" t="str">
        <f t="shared" si="59"/>
        <v/>
      </c>
      <c r="O30" s="237" t="str">
        <f t="shared" si="59"/>
        <v/>
      </c>
      <c r="P30" s="237" t="str">
        <f t="shared" si="59"/>
        <v>+</v>
      </c>
      <c r="Q30" s="237" t="str">
        <f t="shared" si="59"/>
        <v/>
      </c>
      <c r="R30" s="237" t="str">
        <f t="shared" si="59"/>
        <v/>
      </c>
      <c r="S30" s="237" t="str">
        <f t="shared" si="59"/>
        <v/>
      </c>
      <c r="T30" s="237" t="str">
        <f t="shared" si="59"/>
        <v/>
      </c>
      <c r="U30" s="238" t="str">
        <f t="shared" si="59"/>
        <v>+</v>
      </c>
      <c r="V30" s="239" t="str">
        <f t="shared" si="59"/>
        <v/>
      </c>
      <c r="W30" s="237" t="str">
        <f t="shared" si="60"/>
        <v/>
      </c>
      <c r="X30" s="237" t="str">
        <f t="shared" si="60"/>
        <v/>
      </c>
      <c r="Y30" s="237" t="str">
        <f t="shared" si="60"/>
        <v/>
      </c>
      <c r="Z30" s="237" t="str">
        <f t="shared" si="60"/>
        <v/>
      </c>
      <c r="AA30" s="237" t="str">
        <f t="shared" si="60"/>
        <v/>
      </c>
      <c r="AB30" s="240" t="str">
        <f t="shared" si="60"/>
        <v/>
      </c>
      <c r="AC30" s="236" t="str">
        <f t="shared" si="60"/>
        <v/>
      </c>
      <c r="AD30" s="237" t="str">
        <f t="shared" si="60"/>
        <v/>
      </c>
      <c r="AE30" s="237" t="str">
        <f t="shared" si="60"/>
        <v/>
      </c>
      <c r="AF30" s="237" t="str">
        <f t="shared" si="60"/>
        <v/>
      </c>
      <c r="AG30" s="237" t="str">
        <f t="shared" si="61"/>
        <v/>
      </c>
      <c r="AH30" s="238" t="str">
        <f t="shared" si="61"/>
        <v/>
      </c>
      <c r="AI30" s="239" t="str">
        <f t="shared" si="61"/>
        <v>–</v>
      </c>
      <c r="AJ30" s="237" t="str">
        <f t="shared" si="61"/>
        <v/>
      </c>
      <c r="AK30" s="237" t="str">
        <f t="shared" si="61"/>
        <v>+</v>
      </c>
      <c r="AL30" s="237" t="str">
        <f t="shared" si="61"/>
        <v>–</v>
      </c>
      <c r="AM30" s="237" t="str">
        <f t="shared" si="61"/>
        <v/>
      </c>
      <c r="AN30" s="240" t="str">
        <f t="shared" si="61"/>
        <v>–</v>
      </c>
      <c r="AO30" s="236" t="str">
        <f t="shared" si="61"/>
        <v>+ / –</v>
      </c>
      <c r="AP30" s="237" t="str">
        <f t="shared" si="61"/>
        <v>+</v>
      </c>
      <c r="AQ30" s="238" t="str">
        <f t="shared" si="62"/>
        <v/>
      </c>
      <c r="AR30" s="239" t="str">
        <f t="shared" si="62"/>
        <v>+</v>
      </c>
      <c r="AS30" s="237" t="str">
        <f t="shared" si="62"/>
        <v>+</v>
      </c>
      <c r="AT30" s="237" t="str">
        <f t="shared" si="62"/>
        <v>+</v>
      </c>
      <c r="AU30" s="237" t="str">
        <f t="shared" si="62"/>
        <v>+ / –</v>
      </c>
      <c r="AV30" s="237" t="str">
        <f t="shared" si="62"/>
        <v>+ / –</v>
      </c>
      <c r="AW30" s="237" t="str">
        <f t="shared" si="62"/>
        <v/>
      </c>
      <c r="AX30" s="237" t="str">
        <f t="shared" si="62"/>
        <v/>
      </c>
      <c r="AY30" s="237" t="str">
        <f t="shared" si="62"/>
        <v/>
      </c>
      <c r="AZ30" s="237" t="str">
        <f t="shared" si="62"/>
        <v/>
      </c>
      <c r="BA30" s="240"/>
      <c r="BB30" s="236" t="str">
        <f t="shared" si="63"/>
        <v>+</v>
      </c>
      <c r="BC30" s="237" t="str">
        <f t="shared" si="63"/>
        <v>+</v>
      </c>
      <c r="BD30" s="237" t="str">
        <f t="shared" si="63"/>
        <v/>
      </c>
      <c r="BE30" s="237" t="str">
        <f t="shared" si="63"/>
        <v>+</v>
      </c>
      <c r="BF30" s="238" t="str">
        <f t="shared" si="63"/>
        <v>+</v>
      </c>
      <c r="BG30" s="239" t="str">
        <f t="shared" si="63"/>
        <v/>
      </c>
      <c r="BH30" s="237" t="str">
        <f t="shared" si="63"/>
        <v/>
      </c>
      <c r="BI30" s="237" t="str">
        <f t="shared" si="63"/>
        <v/>
      </c>
      <c r="BJ30" s="237" t="str">
        <f t="shared" si="63"/>
        <v/>
      </c>
      <c r="BK30" s="237" t="str">
        <f t="shared" si="63"/>
        <v/>
      </c>
      <c r="BL30" s="237" t="str">
        <f t="shared" si="64"/>
        <v/>
      </c>
      <c r="BM30" s="240" t="str">
        <f t="shared" si="64"/>
        <v/>
      </c>
      <c r="BN30" s="236" t="str">
        <f t="shared" si="64"/>
        <v/>
      </c>
      <c r="BO30" s="237" t="str">
        <f t="shared" si="64"/>
        <v>+</v>
      </c>
      <c r="BP30" s="237" t="str">
        <f t="shared" si="64"/>
        <v>+</v>
      </c>
      <c r="BQ30" s="237" t="str">
        <f t="shared" si="64"/>
        <v>–</v>
      </c>
      <c r="BR30" s="237" t="str">
        <f t="shared" si="64"/>
        <v/>
      </c>
      <c r="BS30" s="237" t="str">
        <f t="shared" si="64"/>
        <v>+</v>
      </c>
      <c r="BT30" s="238" t="str">
        <f t="shared" si="64"/>
        <v/>
      </c>
      <c r="BU30" s="239" t="str">
        <f t="shared" si="64"/>
        <v/>
      </c>
      <c r="BV30" s="237" t="str">
        <f t="shared" si="65"/>
        <v>+</v>
      </c>
      <c r="BW30" s="237" t="str">
        <f t="shared" si="65"/>
        <v/>
      </c>
      <c r="BX30" s="237" t="str">
        <f t="shared" si="65"/>
        <v/>
      </c>
      <c r="BY30" s="237" t="str">
        <f t="shared" si="65"/>
        <v/>
      </c>
      <c r="BZ30" s="237" t="str">
        <f t="shared" si="65"/>
        <v/>
      </c>
      <c r="CA30" s="237" t="str">
        <f t="shared" si="65"/>
        <v/>
      </c>
      <c r="CB30" s="240" t="str">
        <f t="shared" si="65"/>
        <v/>
      </c>
      <c r="CC30" s="241" t="str">
        <f t="shared" si="65"/>
        <v/>
      </c>
      <c r="CD30" s="242" t="str">
        <f t="shared" si="65"/>
        <v/>
      </c>
      <c r="CE30" s="243" t="str">
        <f t="shared" si="65"/>
        <v/>
      </c>
      <c r="CF30" s="239" t="str">
        <f t="shared" si="66"/>
        <v>+</v>
      </c>
      <c r="CG30" s="237" t="str">
        <f t="shared" si="66"/>
        <v/>
      </c>
      <c r="CH30" s="237" t="str">
        <f t="shared" si="66"/>
        <v/>
      </c>
      <c r="CI30" s="237" t="str">
        <f t="shared" si="66"/>
        <v/>
      </c>
      <c r="CJ30" s="237" t="str">
        <f t="shared" si="66"/>
        <v/>
      </c>
      <c r="CK30" s="237" t="str">
        <f t="shared" si="66"/>
        <v/>
      </c>
      <c r="CL30" s="240" t="str">
        <f t="shared" si="66"/>
        <v/>
      </c>
      <c r="CM30" s="236" t="str">
        <f t="shared" si="66"/>
        <v>+ / –</v>
      </c>
      <c r="CN30" s="237" t="str">
        <f t="shared" si="66"/>
        <v/>
      </c>
      <c r="CO30" s="237" t="str">
        <f t="shared" si="66"/>
        <v/>
      </c>
      <c r="CP30" s="237" t="str">
        <f t="shared" si="67"/>
        <v>–</v>
      </c>
      <c r="CQ30" s="237" t="str">
        <f t="shared" si="67"/>
        <v>+ / –</v>
      </c>
      <c r="CR30" s="237" t="str">
        <f t="shared" si="67"/>
        <v/>
      </c>
      <c r="CS30" s="237" t="str">
        <f t="shared" si="67"/>
        <v/>
      </c>
      <c r="CT30" s="237" t="str">
        <f t="shared" si="67"/>
        <v/>
      </c>
      <c r="CU30" s="238" t="str">
        <f t="shared" si="67"/>
        <v/>
      </c>
      <c r="CV30" s="239" t="str">
        <f t="shared" si="67"/>
        <v/>
      </c>
      <c r="CW30" s="237" t="str">
        <f t="shared" si="67"/>
        <v/>
      </c>
      <c r="CX30" s="237" t="str">
        <f t="shared" si="67"/>
        <v/>
      </c>
      <c r="CY30" s="237" t="str">
        <f t="shared" si="67"/>
        <v/>
      </c>
      <c r="CZ30" s="237" t="str">
        <f t="shared" si="68"/>
        <v/>
      </c>
      <c r="DA30" s="237" t="str">
        <f t="shared" si="68"/>
        <v/>
      </c>
      <c r="DB30" s="237" t="str">
        <f t="shared" si="68"/>
        <v/>
      </c>
      <c r="DC30" s="237" t="str">
        <f t="shared" si="68"/>
        <v/>
      </c>
      <c r="DD30" s="237" t="str">
        <f t="shared" si="68"/>
        <v/>
      </c>
      <c r="DE30" s="240" t="str">
        <f t="shared" si="68"/>
        <v/>
      </c>
      <c r="DF30" s="241" t="str">
        <f t="shared" si="68"/>
        <v/>
      </c>
      <c r="DG30" s="242" t="str">
        <f t="shared" si="68"/>
        <v/>
      </c>
      <c r="DH30" s="242" t="str">
        <f t="shared" si="68"/>
        <v/>
      </c>
      <c r="DI30" s="242" t="str">
        <f t="shared" si="68"/>
        <v/>
      </c>
      <c r="DJ30" s="242" t="str">
        <f t="shared" si="69"/>
        <v/>
      </c>
      <c r="DK30" s="242" t="str">
        <f t="shared" si="69"/>
        <v/>
      </c>
      <c r="DL30" s="242" t="str">
        <f t="shared" si="69"/>
        <v/>
      </c>
      <c r="DM30" s="242" t="str">
        <f t="shared" si="69"/>
        <v/>
      </c>
      <c r="DN30" s="242" t="str">
        <f t="shared" si="69"/>
        <v/>
      </c>
      <c r="DO30" s="242" t="str">
        <f t="shared" si="69"/>
        <v/>
      </c>
      <c r="DP30" s="242" t="str">
        <f t="shared" si="69"/>
        <v/>
      </c>
      <c r="DQ30" s="242" t="str">
        <f t="shared" si="69"/>
        <v/>
      </c>
      <c r="DR30" s="242" t="str">
        <f t="shared" si="69"/>
        <v/>
      </c>
      <c r="DS30" s="242" t="str">
        <f t="shared" si="69"/>
        <v/>
      </c>
      <c r="DT30" s="242" t="str">
        <f t="shared" si="69"/>
        <v/>
      </c>
      <c r="DU30" s="242" t="str">
        <f t="shared" si="69"/>
        <v/>
      </c>
      <c r="DV30" s="242" t="str">
        <f t="shared" si="69"/>
        <v/>
      </c>
      <c r="DW30" s="242" t="str">
        <f t="shared" si="69"/>
        <v/>
      </c>
      <c r="DX30" s="243" t="str">
        <f t="shared" si="69"/>
        <v/>
      </c>
    </row>
    <row r="31" spans="1:128" ht="15.45" customHeight="1" outlineLevel="2" x14ac:dyDescent="0.4">
      <c r="A31" s="36"/>
      <c r="B31" s="155" t="s">
        <v>801</v>
      </c>
      <c r="C31" s="236" t="str">
        <f t="shared" si="58"/>
        <v/>
      </c>
      <c r="D31" s="237" t="str">
        <f t="shared" si="58"/>
        <v/>
      </c>
      <c r="E31" s="237" t="str">
        <f t="shared" si="58"/>
        <v/>
      </c>
      <c r="F31" s="237" t="str">
        <f t="shared" si="58"/>
        <v>–</v>
      </c>
      <c r="G31" s="238" t="str">
        <f t="shared" si="58"/>
        <v/>
      </c>
      <c r="H31" s="239" t="str">
        <f t="shared" si="58"/>
        <v/>
      </c>
      <c r="I31" s="237" t="str">
        <f t="shared" si="58"/>
        <v/>
      </c>
      <c r="J31" s="237" t="str">
        <f t="shared" si="58"/>
        <v>–</v>
      </c>
      <c r="K31" s="237" t="str">
        <f t="shared" si="58"/>
        <v/>
      </c>
      <c r="L31" s="240" t="str">
        <f t="shared" si="58"/>
        <v/>
      </c>
      <c r="M31" s="236" t="str">
        <f t="shared" si="59"/>
        <v/>
      </c>
      <c r="N31" s="237" t="str">
        <f t="shared" si="59"/>
        <v/>
      </c>
      <c r="O31" s="237" t="str">
        <f t="shared" si="59"/>
        <v/>
      </c>
      <c r="P31" s="237" t="str">
        <f t="shared" si="59"/>
        <v>+</v>
      </c>
      <c r="Q31" s="237" t="str">
        <f t="shared" si="59"/>
        <v/>
      </c>
      <c r="R31" s="237" t="str">
        <f t="shared" si="59"/>
        <v/>
      </c>
      <c r="S31" s="237" t="str">
        <f t="shared" si="59"/>
        <v/>
      </c>
      <c r="T31" s="237" t="str">
        <f t="shared" si="59"/>
        <v/>
      </c>
      <c r="U31" s="238" t="str">
        <f t="shared" si="59"/>
        <v>+</v>
      </c>
      <c r="V31" s="239" t="str">
        <f t="shared" si="59"/>
        <v/>
      </c>
      <c r="W31" s="237" t="str">
        <f t="shared" si="60"/>
        <v/>
      </c>
      <c r="X31" s="237" t="str">
        <f t="shared" si="60"/>
        <v/>
      </c>
      <c r="Y31" s="237" t="str">
        <f t="shared" si="60"/>
        <v/>
      </c>
      <c r="Z31" s="237" t="str">
        <f t="shared" si="60"/>
        <v/>
      </c>
      <c r="AA31" s="237" t="str">
        <f t="shared" si="60"/>
        <v/>
      </c>
      <c r="AB31" s="240" t="str">
        <f t="shared" si="60"/>
        <v/>
      </c>
      <c r="AC31" s="236" t="str">
        <f t="shared" si="60"/>
        <v/>
      </c>
      <c r="AD31" s="237" t="str">
        <f t="shared" si="60"/>
        <v/>
      </c>
      <c r="AE31" s="237" t="str">
        <f t="shared" si="60"/>
        <v/>
      </c>
      <c r="AF31" s="237" t="str">
        <f t="shared" si="60"/>
        <v/>
      </c>
      <c r="AG31" s="237" t="str">
        <f t="shared" si="61"/>
        <v/>
      </c>
      <c r="AH31" s="238" t="str">
        <f t="shared" si="61"/>
        <v/>
      </c>
      <c r="AI31" s="239" t="str">
        <f t="shared" si="61"/>
        <v>–</v>
      </c>
      <c r="AJ31" s="237" t="str">
        <f t="shared" si="61"/>
        <v/>
      </c>
      <c r="AK31" s="237" t="str">
        <f t="shared" si="61"/>
        <v>+</v>
      </c>
      <c r="AL31" s="237" t="str">
        <f t="shared" si="61"/>
        <v>+ / –</v>
      </c>
      <c r="AM31" s="237" t="str">
        <f t="shared" si="61"/>
        <v/>
      </c>
      <c r="AN31" s="240" t="str">
        <f t="shared" si="61"/>
        <v>–</v>
      </c>
      <c r="AO31" s="236" t="str">
        <f t="shared" si="61"/>
        <v>+ / –</v>
      </c>
      <c r="AP31" s="237" t="str">
        <f t="shared" si="61"/>
        <v>+</v>
      </c>
      <c r="AQ31" s="238" t="str">
        <f t="shared" si="62"/>
        <v/>
      </c>
      <c r="AR31" s="239" t="str">
        <f t="shared" si="62"/>
        <v>+</v>
      </c>
      <c r="AS31" s="237" t="str">
        <f t="shared" si="62"/>
        <v>+</v>
      </c>
      <c r="AT31" s="237" t="str">
        <f t="shared" si="62"/>
        <v>+</v>
      </c>
      <c r="AU31" s="237" t="str">
        <f t="shared" si="62"/>
        <v>+</v>
      </c>
      <c r="AV31" s="237" t="str">
        <f t="shared" si="62"/>
        <v>+ / –</v>
      </c>
      <c r="AW31" s="237" t="str">
        <f t="shared" si="62"/>
        <v/>
      </c>
      <c r="AX31" s="237" t="str">
        <f t="shared" si="62"/>
        <v/>
      </c>
      <c r="AY31" s="237" t="str">
        <f t="shared" si="62"/>
        <v/>
      </c>
      <c r="AZ31" s="237" t="str">
        <f t="shared" si="62"/>
        <v/>
      </c>
      <c r="BA31" s="240"/>
      <c r="BB31" s="236" t="str">
        <f t="shared" si="63"/>
        <v>+</v>
      </c>
      <c r="BC31" s="237" t="str">
        <f t="shared" si="63"/>
        <v>+</v>
      </c>
      <c r="BD31" s="237" t="str">
        <f t="shared" si="63"/>
        <v/>
      </c>
      <c r="BE31" s="237" t="str">
        <f t="shared" si="63"/>
        <v>+</v>
      </c>
      <c r="BF31" s="238" t="str">
        <f t="shared" si="63"/>
        <v>+</v>
      </c>
      <c r="BG31" s="239" t="str">
        <f t="shared" si="63"/>
        <v/>
      </c>
      <c r="BH31" s="237" t="str">
        <f t="shared" si="63"/>
        <v/>
      </c>
      <c r="BI31" s="237" t="str">
        <f t="shared" si="63"/>
        <v/>
      </c>
      <c r="BJ31" s="237" t="str">
        <f t="shared" si="63"/>
        <v/>
      </c>
      <c r="BK31" s="237" t="str">
        <f t="shared" si="63"/>
        <v/>
      </c>
      <c r="BL31" s="237" t="str">
        <f t="shared" si="64"/>
        <v/>
      </c>
      <c r="BM31" s="240" t="str">
        <f t="shared" si="64"/>
        <v/>
      </c>
      <c r="BN31" s="236" t="str">
        <f t="shared" si="64"/>
        <v/>
      </c>
      <c r="BO31" s="237" t="str">
        <f t="shared" si="64"/>
        <v>+</v>
      </c>
      <c r="BP31" s="237" t="str">
        <f t="shared" si="64"/>
        <v>+</v>
      </c>
      <c r="BQ31" s="237" t="str">
        <f t="shared" si="64"/>
        <v/>
      </c>
      <c r="BR31" s="237" t="str">
        <f t="shared" si="64"/>
        <v/>
      </c>
      <c r="BS31" s="237" t="str">
        <f t="shared" si="64"/>
        <v>+</v>
      </c>
      <c r="BT31" s="238" t="str">
        <f t="shared" si="64"/>
        <v/>
      </c>
      <c r="BU31" s="239" t="str">
        <f t="shared" si="64"/>
        <v/>
      </c>
      <c r="BV31" s="237" t="str">
        <f t="shared" si="65"/>
        <v>+</v>
      </c>
      <c r="BW31" s="237" t="str">
        <f t="shared" si="65"/>
        <v/>
      </c>
      <c r="BX31" s="237" t="str">
        <f t="shared" si="65"/>
        <v/>
      </c>
      <c r="BY31" s="237" t="str">
        <f t="shared" si="65"/>
        <v/>
      </c>
      <c r="BZ31" s="237" t="str">
        <f t="shared" si="65"/>
        <v/>
      </c>
      <c r="CA31" s="237" t="str">
        <f t="shared" si="65"/>
        <v/>
      </c>
      <c r="CB31" s="240" t="str">
        <f t="shared" si="65"/>
        <v/>
      </c>
      <c r="CC31" s="241" t="str">
        <f t="shared" si="65"/>
        <v/>
      </c>
      <c r="CD31" s="242" t="str">
        <f t="shared" si="65"/>
        <v/>
      </c>
      <c r="CE31" s="243" t="str">
        <f t="shared" si="65"/>
        <v/>
      </c>
      <c r="CF31" s="239" t="str">
        <f t="shared" si="66"/>
        <v>+</v>
      </c>
      <c r="CG31" s="237" t="str">
        <f t="shared" si="66"/>
        <v/>
      </c>
      <c r="CH31" s="237" t="str">
        <f t="shared" si="66"/>
        <v/>
      </c>
      <c r="CI31" s="237" t="str">
        <f t="shared" si="66"/>
        <v/>
      </c>
      <c r="CJ31" s="237" t="str">
        <f t="shared" si="66"/>
        <v/>
      </c>
      <c r="CK31" s="237" t="str">
        <f t="shared" si="66"/>
        <v/>
      </c>
      <c r="CL31" s="240" t="str">
        <f t="shared" si="66"/>
        <v/>
      </c>
      <c r="CM31" s="236" t="str">
        <f t="shared" si="66"/>
        <v>+ / –</v>
      </c>
      <c r="CN31" s="237" t="str">
        <f t="shared" si="66"/>
        <v/>
      </c>
      <c r="CO31" s="237" t="str">
        <f t="shared" si="66"/>
        <v/>
      </c>
      <c r="CP31" s="237" t="str">
        <f t="shared" si="67"/>
        <v>–</v>
      </c>
      <c r="CQ31" s="237" t="str">
        <f t="shared" si="67"/>
        <v>+ / –</v>
      </c>
      <c r="CR31" s="237" t="str">
        <f t="shared" si="67"/>
        <v/>
      </c>
      <c r="CS31" s="237" t="str">
        <f t="shared" si="67"/>
        <v/>
      </c>
      <c r="CT31" s="237" t="str">
        <f t="shared" si="67"/>
        <v/>
      </c>
      <c r="CU31" s="238" t="str">
        <f t="shared" si="67"/>
        <v/>
      </c>
      <c r="CV31" s="239" t="str">
        <f t="shared" si="67"/>
        <v/>
      </c>
      <c r="CW31" s="237" t="str">
        <f t="shared" si="67"/>
        <v/>
      </c>
      <c r="CX31" s="237" t="str">
        <f t="shared" si="67"/>
        <v/>
      </c>
      <c r="CY31" s="237" t="str">
        <f t="shared" si="67"/>
        <v/>
      </c>
      <c r="CZ31" s="237" t="str">
        <f t="shared" si="68"/>
        <v/>
      </c>
      <c r="DA31" s="237" t="str">
        <f t="shared" si="68"/>
        <v/>
      </c>
      <c r="DB31" s="237" t="str">
        <f t="shared" si="68"/>
        <v/>
      </c>
      <c r="DC31" s="237" t="str">
        <f t="shared" si="68"/>
        <v/>
      </c>
      <c r="DD31" s="237" t="str">
        <f t="shared" si="68"/>
        <v/>
      </c>
      <c r="DE31" s="240" t="str">
        <f t="shared" si="68"/>
        <v/>
      </c>
      <c r="DF31" s="241" t="str">
        <f t="shared" si="68"/>
        <v/>
      </c>
      <c r="DG31" s="242" t="str">
        <f t="shared" si="68"/>
        <v/>
      </c>
      <c r="DH31" s="242" t="str">
        <f t="shared" si="68"/>
        <v/>
      </c>
      <c r="DI31" s="242" t="str">
        <f t="shared" si="68"/>
        <v/>
      </c>
      <c r="DJ31" s="242" t="str">
        <f t="shared" si="69"/>
        <v/>
      </c>
      <c r="DK31" s="242" t="str">
        <f t="shared" si="69"/>
        <v/>
      </c>
      <c r="DL31" s="242" t="str">
        <f t="shared" si="69"/>
        <v/>
      </c>
      <c r="DM31" s="242" t="str">
        <f t="shared" si="69"/>
        <v/>
      </c>
      <c r="DN31" s="242" t="str">
        <f t="shared" si="69"/>
        <v/>
      </c>
      <c r="DO31" s="242" t="str">
        <f t="shared" si="69"/>
        <v/>
      </c>
      <c r="DP31" s="242" t="str">
        <f t="shared" si="69"/>
        <v/>
      </c>
      <c r="DQ31" s="242" t="str">
        <f t="shared" si="69"/>
        <v/>
      </c>
      <c r="DR31" s="242" t="str">
        <f t="shared" si="69"/>
        <v/>
      </c>
      <c r="DS31" s="242" t="str">
        <f t="shared" si="69"/>
        <v/>
      </c>
      <c r="DT31" s="242" t="str">
        <f t="shared" si="69"/>
        <v/>
      </c>
      <c r="DU31" s="242" t="str">
        <f t="shared" si="69"/>
        <v/>
      </c>
      <c r="DV31" s="242" t="str">
        <f t="shared" si="69"/>
        <v/>
      </c>
      <c r="DW31" s="242" t="str">
        <f t="shared" si="69"/>
        <v/>
      </c>
      <c r="DX31" s="243" t="str">
        <f t="shared" si="69"/>
        <v/>
      </c>
    </row>
    <row r="32" spans="1:128" ht="15.45" customHeight="1" outlineLevel="2" x14ac:dyDescent="0.4">
      <c r="A32" s="36"/>
      <c r="B32" s="155" t="s">
        <v>792</v>
      </c>
      <c r="C32" s="236" t="str">
        <f t="shared" si="58"/>
        <v/>
      </c>
      <c r="D32" s="237" t="str">
        <f t="shared" si="58"/>
        <v>–</v>
      </c>
      <c r="E32" s="237" t="str">
        <f t="shared" si="58"/>
        <v/>
      </c>
      <c r="F32" s="237" t="str">
        <f t="shared" si="58"/>
        <v/>
      </c>
      <c r="G32" s="238" t="str">
        <f t="shared" si="58"/>
        <v/>
      </c>
      <c r="H32" s="239" t="str">
        <f t="shared" si="58"/>
        <v/>
      </c>
      <c r="I32" s="237" t="str">
        <f t="shared" si="58"/>
        <v/>
      </c>
      <c r="J32" s="237" t="str">
        <f t="shared" si="58"/>
        <v/>
      </c>
      <c r="K32" s="237" t="str">
        <f t="shared" si="58"/>
        <v/>
      </c>
      <c r="L32" s="240" t="str">
        <f t="shared" si="58"/>
        <v/>
      </c>
      <c r="M32" s="236" t="str">
        <f t="shared" si="59"/>
        <v/>
      </c>
      <c r="N32" s="237" t="str">
        <f t="shared" si="59"/>
        <v/>
      </c>
      <c r="O32" s="237" t="str">
        <f t="shared" si="59"/>
        <v/>
      </c>
      <c r="P32" s="237" t="str">
        <f t="shared" si="59"/>
        <v>+</v>
      </c>
      <c r="Q32" s="237" t="str">
        <f t="shared" si="59"/>
        <v/>
      </c>
      <c r="R32" s="237" t="str">
        <f t="shared" si="59"/>
        <v/>
      </c>
      <c r="S32" s="237" t="str">
        <f t="shared" si="59"/>
        <v/>
      </c>
      <c r="T32" s="237" t="str">
        <f t="shared" si="59"/>
        <v/>
      </c>
      <c r="U32" s="238" t="str">
        <f t="shared" si="59"/>
        <v>+</v>
      </c>
      <c r="V32" s="239" t="str">
        <f t="shared" si="59"/>
        <v/>
      </c>
      <c r="W32" s="237" t="str">
        <f t="shared" si="60"/>
        <v/>
      </c>
      <c r="X32" s="237" t="str">
        <f t="shared" si="60"/>
        <v/>
      </c>
      <c r="Y32" s="237" t="str">
        <f t="shared" si="60"/>
        <v/>
      </c>
      <c r="Z32" s="237" t="str">
        <f t="shared" si="60"/>
        <v/>
      </c>
      <c r="AA32" s="237" t="str">
        <f t="shared" si="60"/>
        <v/>
      </c>
      <c r="AB32" s="240" t="str">
        <f t="shared" si="60"/>
        <v/>
      </c>
      <c r="AC32" s="236" t="str">
        <f t="shared" si="60"/>
        <v/>
      </c>
      <c r="AD32" s="237" t="str">
        <f t="shared" si="60"/>
        <v/>
      </c>
      <c r="AE32" s="237" t="str">
        <f t="shared" si="60"/>
        <v/>
      </c>
      <c r="AF32" s="237" t="str">
        <f t="shared" si="60"/>
        <v/>
      </c>
      <c r="AG32" s="237" t="str">
        <f t="shared" si="61"/>
        <v/>
      </c>
      <c r="AH32" s="238" t="str">
        <f t="shared" si="61"/>
        <v/>
      </c>
      <c r="AI32" s="239" t="str">
        <f t="shared" si="61"/>
        <v/>
      </c>
      <c r="AJ32" s="237" t="str">
        <f t="shared" si="61"/>
        <v/>
      </c>
      <c r="AK32" s="237" t="str">
        <f t="shared" si="61"/>
        <v>+</v>
      </c>
      <c r="AL32" s="237" t="str">
        <f t="shared" si="61"/>
        <v>+</v>
      </c>
      <c r="AM32" s="237" t="str">
        <f t="shared" si="61"/>
        <v/>
      </c>
      <c r="AN32" s="240" t="str">
        <f t="shared" si="61"/>
        <v/>
      </c>
      <c r="AO32" s="236" t="str">
        <f t="shared" si="61"/>
        <v>+ / –</v>
      </c>
      <c r="AP32" s="237" t="str">
        <f t="shared" si="61"/>
        <v>+</v>
      </c>
      <c r="AQ32" s="238" t="str">
        <f t="shared" si="62"/>
        <v/>
      </c>
      <c r="AR32" s="239" t="str">
        <f t="shared" si="62"/>
        <v>+</v>
      </c>
      <c r="AS32" s="237" t="str">
        <f t="shared" si="62"/>
        <v>+</v>
      </c>
      <c r="AT32" s="237" t="str">
        <f t="shared" si="62"/>
        <v>+</v>
      </c>
      <c r="AU32" s="237" t="str">
        <f t="shared" si="62"/>
        <v>+</v>
      </c>
      <c r="AV32" s="237" t="str">
        <f t="shared" si="62"/>
        <v>+ / –</v>
      </c>
      <c r="AW32" s="237" t="str">
        <f t="shared" si="62"/>
        <v/>
      </c>
      <c r="AX32" s="237" t="str">
        <f t="shared" si="62"/>
        <v/>
      </c>
      <c r="AY32" s="237" t="str">
        <f t="shared" si="62"/>
        <v/>
      </c>
      <c r="AZ32" s="237" t="str">
        <f t="shared" si="62"/>
        <v/>
      </c>
      <c r="BA32" s="240"/>
      <c r="BB32" s="236" t="str">
        <f t="shared" si="63"/>
        <v>+</v>
      </c>
      <c r="BC32" s="237" t="str">
        <f t="shared" si="63"/>
        <v>+</v>
      </c>
      <c r="BD32" s="237" t="str">
        <f t="shared" si="63"/>
        <v/>
      </c>
      <c r="BE32" s="237" t="str">
        <f t="shared" si="63"/>
        <v>+</v>
      </c>
      <c r="BF32" s="238" t="str">
        <f t="shared" si="63"/>
        <v>+</v>
      </c>
      <c r="BG32" s="239" t="str">
        <f t="shared" si="63"/>
        <v/>
      </c>
      <c r="BH32" s="237" t="str">
        <f t="shared" si="63"/>
        <v/>
      </c>
      <c r="BI32" s="237" t="str">
        <f t="shared" si="63"/>
        <v/>
      </c>
      <c r="BJ32" s="237" t="str">
        <f t="shared" si="63"/>
        <v/>
      </c>
      <c r="BK32" s="237" t="str">
        <f t="shared" si="63"/>
        <v/>
      </c>
      <c r="BL32" s="237" t="str">
        <f t="shared" si="64"/>
        <v/>
      </c>
      <c r="BM32" s="240" t="str">
        <f t="shared" si="64"/>
        <v/>
      </c>
      <c r="BN32" s="236" t="str">
        <f t="shared" si="64"/>
        <v>–</v>
      </c>
      <c r="BO32" s="237" t="str">
        <f t="shared" si="64"/>
        <v>+</v>
      </c>
      <c r="BP32" s="237" t="str">
        <f t="shared" si="64"/>
        <v>+</v>
      </c>
      <c r="BQ32" s="237" t="str">
        <f t="shared" si="64"/>
        <v/>
      </c>
      <c r="BR32" s="237" t="str">
        <f t="shared" si="64"/>
        <v/>
      </c>
      <c r="BS32" s="237" t="str">
        <f t="shared" si="64"/>
        <v>+</v>
      </c>
      <c r="BT32" s="238" t="str">
        <f t="shared" si="64"/>
        <v/>
      </c>
      <c r="BU32" s="239" t="str">
        <f t="shared" si="64"/>
        <v/>
      </c>
      <c r="BV32" s="237" t="str">
        <f t="shared" si="65"/>
        <v>+</v>
      </c>
      <c r="BW32" s="237" t="str">
        <f t="shared" si="65"/>
        <v/>
      </c>
      <c r="BX32" s="237" t="str">
        <f t="shared" si="65"/>
        <v/>
      </c>
      <c r="BY32" s="237" t="str">
        <f t="shared" si="65"/>
        <v/>
      </c>
      <c r="BZ32" s="237" t="str">
        <f t="shared" si="65"/>
        <v/>
      </c>
      <c r="CA32" s="237" t="str">
        <f t="shared" si="65"/>
        <v/>
      </c>
      <c r="CB32" s="240" t="str">
        <f t="shared" si="65"/>
        <v/>
      </c>
      <c r="CC32" s="241" t="str">
        <f t="shared" si="65"/>
        <v/>
      </c>
      <c r="CD32" s="242" t="str">
        <f t="shared" si="65"/>
        <v/>
      </c>
      <c r="CE32" s="243" t="str">
        <f t="shared" si="65"/>
        <v/>
      </c>
      <c r="CF32" s="239" t="str">
        <f t="shared" si="66"/>
        <v>+ / –</v>
      </c>
      <c r="CG32" s="237" t="str">
        <f t="shared" si="66"/>
        <v/>
      </c>
      <c r="CH32" s="237" t="str">
        <f t="shared" si="66"/>
        <v/>
      </c>
      <c r="CI32" s="237" t="str">
        <f t="shared" si="66"/>
        <v/>
      </c>
      <c r="CJ32" s="237" t="str">
        <f t="shared" si="66"/>
        <v/>
      </c>
      <c r="CK32" s="237" t="str">
        <f t="shared" si="66"/>
        <v/>
      </c>
      <c r="CL32" s="240" t="str">
        <f t="shared" si="66"/>
        <v/>
      </c>
      <c r="CM32" s="236" t="str">
        <f t="shared" si="66"/>
        <v>+</v>
      </c>
      <c r="CN32" s="237" t="str">
        <f t="shared" si="66"/>
        <v/>
      </c>
      <c r="CO32" s="237" t="str">
        <f t="shared" si="66"/>
        <v/>
      </c>
      <c r="CP32" s="237" t="str">
        <f t="shared" si="67"/>
        <v/>
      </c>
      <c r="CQ32" s="237" t="str">
        <f t="shared" si="67"/>
        <v>+ / –</v>
      </c>
      <c r="CR32" s="237" t="str">
        <f t="shared" si="67"/>
        <v/>
      </c>
      <c r="CS32" s="237" t="str">
        <f t="shared" si="67"/>
        <v/>
      </c>
      <c r="CT32" s="237" t="str">
        <f t="shared" si="67"/>
        <v/>
      </c>
      <c r="CU32" s="238" t="str">
        <f t="shared" si="67"/>
        <v/>
      </c>
      <c r="CV32" s="239" t="str">
        <f t="shared" si="67"/>
        <v/>
      </c>
      <c r="CW32" s="237" t="str">
        <f t="shared" si="67"/>
        <v/>
      </c>
      <c r="CX32" s="237" t="str">
        <f t="shared" si="67"/>
        <v/>
      </c>
      <c r="CY32" s="237" t="str">
        <f t="shared" si="67"/>
        <v/>
      </c>
      <c r="CZ32" s="237" t="str">
        <f t="shared" si="68"/>
        <v/>
      </c>
      <c r="DA32" s="237" t="str">
        <f t="shared" si="68"/>
        <v/>
      </c>
      <c r="DB32" s="237" t="str">
        <f t="shared" si="68"/>
        <v/>
      </c>
      <c r="DC32" s="237" t="str">
        <f t="shared" si="68"/>
        <v/>
      </c>
      <c r="DD32" s="237" t="str">
        <f t="shared" si="68"/>
        <v/>
      </c>
      <c r="DE32" s="240" t="str">
        <f t="shared" si="68"/>
        <v/>
      </c>
      <c r="DF32" s="241" t="str">
        <f t="shared" si="68"/>
        <v/>
      </c>
      <c r="DG32" s="242" t="str">
        <f t="shared" si="68"/>
        <v/>
      </c>
      <c r="DH32" s="242" t="str">
        <f t="shared" si="68"/>
        <v/>
      </c>
      <c r="DI32" s="242" t="str">
        <f t="shared" si="68"/>
        <v/>
      </c>
      <c r="DJ32" s="242" t="str">
        <f t="shared" si="69"/>
        <v/>
      </c>
      <c r="DK32" s="242" t="str">
        <f t="shared" si="69"/>
        <v/>
      </c>
      <c r="DL32" s="242" t="str">
        <f t="shared" si="69"/>
        <v/>
      </c>
      <c r="DM32" s="242" t="str">
        <f t="shared" si="69"/>
        <v/>
      </c>
      <c r="DN32" s="242" t="str">
        <f t="shared" si="69"/>
        <v/>
      </c>
      <c r="DO32" s="242" t="str">
        <f t="shared" si="69"/>
        <v/>
      </c>
      <c r="DP32" s="242" t="str">
        <f t="shared" si="69"/>
        <v/>
      </c>
      <c r="DQ32" s="242" t="str">
        <f t="shared" si="69"/>
        <v/>
      </c>
      <c r="DR32" s="242" t="str">
        <f t="shared" si="69"/>
        <v/>
      </c>
      <c r="DS32" s="242" t="str">
        <f t="shared" si="69"/>
        <v/>
      </c>
      <c r="DT32" s="242" t="str">
        <f t="shared" si="69"/>
        <v/>
      </c>
      <c r="DU32" s="242" t="str">
        <f t="shared" si="69"/>
        <v/>
      </c>
      <c r="DV32" s="242" t="str">
        <f t="shared" si="69"/>
        <v/>
      </c>
      <c r="DW32" s="242" t="str">
        <f t="shared" si="69"/>
        <v/>
      </c>
      <c r="DX32" s="243" t="str">
        <f t="shared" si="69"/>
        <v/>
      </c>
    </row>
    <row r="33" spans="1:128" ht="15.45" customHeight="1" outlineLevel="2" x14ac:dyDescent="0.4">
      <c r="A33" s="36"/>
      <c r="B33" s="155" t="s">
        <v>790</v>
      </c>
      <c r="C33" s="236" t="str">
        <f t="shared" si="58"/>
        <v/>
      </c>
      <c r="D33" s="237" t="str">
        <f t="shared" si="58"/>
        <v>–</v>
      </c>
      <c r="E33" s="237" t="str">
        <f t="shared" si="58"/>
        <v/>
      </c>
      <c r="F33" s="237" t="str">
        <f t="shared" si="58"/>
        <v>–</v>
      </c>
      <c r="G33" s="238" t="str">
        <f t="shared" si="58"/>
        <v/>
      </c>
      <c r="H33" s="239" t="str">
        <f t="shared" si="58"/>
        <v>–</v>
      </c>
      <c r="I33" s="237" t="str">
        <f t="shared" si="58"/>
        <v/>
      </c>
      <c r="J33" s="237" t="str">
        <f t="shared" si="58"/>
        <v>+ / –</v>
      </c>
      <c r="K33" s="237" t="str">
        <f t="shared" si="58"/>
        <v>–</v>
      </c>
      <c r="L33" s="240" t="str">
        <f t="shared" si="58"/>
        <v/>
      </c>
      <c r="M33" s="236" t="str">
        <f t="shared" si="59"/>
        <v/>
      </c>
      <c r="N33" s="237" t="str">
        <f t="shared" si="59"/>
        <v/>
      </c>
      <c r="O33" s="237" t="str">
        <f t="shared" si="59"/>
        <v/>
      </c>
      <c r="P33" s="237" t="str">
        <f t="shared" si="59"/>
        <v>+ / –</v>
      </c>
      <c r="Q33" s="237" t="str">
        <f t="shared" si="59"/>
        <v/>
      </c>
      <c r="R33" s="237" t="str">
        <f t="shared" si="59"/>
        <v/>
      </c>
      <c r="S33" s="237" t="str">
        <f t="shared" si="59"/>
        <v/>
      </c>
      <c r="T33" s="237" t="str">
        <f t="shared" si="59"/>
        <v/>
      </c>
      <c r="U33" s="238" t="str">
        <f t="shared" si="59"/>
        <v>+ / –</v>
      </c>
      <c r="V33" s="239" t="str">
        <f t="shared" si="59"/>
        <v/>
      </c>
      <c r="W33" s="237" t="str">
        <f t="shared" si="60"/>
        <v/>
      </c>
      <c r="X33" s="237" t="str">
        <f t="shared" si="60"/>
        <v/>
      </c>
      <c r="Y33" s="237" t="str">
        <f t="shared" si="60"/>
        <v/>
      </c>
      <c r="Z33" s="237" t="str">
        <f t="shared" si="60"/>
        <v/>
      </c>
      <c r="AA33" s="237" t="str">
        <f t="shared" si="60"/>
        <v/>
      </c>
      <c r="AB33" s="240" t="str">
        <f t="shared" si="60"/>
        <v/>
      </c>
      <c r="AC33" s="236" t="str">
        <f t="shared" si="60"/>
        <v/>
      </c>
      <c r="AD33" s="237" t="str">
        <f t="shared" si="60"/>
        <v/>
      </c>
      <c r="AE33" s="237" t="str">
        <f t="shared" si="60"/>
        <v/>
      </c>
      <c r="AF33" s="237" t="str">
        <f t="shared" si="60"/>
        <v/>
      </c>
      <c r="AG33" s="237" t="str">
        <f t="shared" si="61"/>
        <v/>
      </c>
      <c r="AH33" s="238" t="str">
        <f t="shared" si="61"/>
        <v/>
      </c>
      <c r="AI33" s="239" t="str">
        <f t="shared" si="61"/>
        <v>–</v>
      </c>
      <c r="AJ33" s="237" t="str">
        <f t="shared" si="61"/>
        <v/>
      </c>
      <c r="AK33" s="237" t="str">
        <f t="shared" si="61"/>
        <v>–</v>
      </c>
      <c r="AL33" s="237" t="str">
        <f t="shared" si="61"/>
        <v>–</v>
      </c>
      <c r="AM33" s="237" t="str">
        <f t="shared" si="61"/>
        <v/>
      </c>
      <c r="AN33" s="240" t="str">
        <f t="shared" si="61"/>
        <v/>
      </c>
      <c r="AO33" s="236" t="str">
        <f t="shared" si="61"/>
        <v>+</v>
      </c>
      <c r="AP33" s="237" t="str">
        <f t="shared" si="61"/>
        <v>+</v>
      </c>
      <c r="AQ33" s="238" t="str">
        <f t="shared" si="62"/>
        <v/>
      </c>
      <c r="AR33" s="239" t="str">
        <f t="shared" si="62"/>
        <v>+</v>
      </c>
      <c r="AS33" s="237" t="str">
        <f t="shared" si="62"/>
        <v>+</v>
      </c>
      <c r="AT33" s="237" t="str">
        <f t="shared" si="62"/>
        <v>+</v>
      </c>
      <c r="AU33" s="237" t="str">
        <f t="shared" si="62"/>
        <v>+ / –</v>
      </c>
      <c r="AV33" s="237" t="str">
        <f t="shared" si="62"/>
        <v>+ / –</v>
      </c>
      <c r="AW33" s="237" t="str">
        <f t="shared" si="62"/>
        <v/>
      </c>
      <c r="AX33" s="237" t="str">
        <f t="shared" si="62"/>
        <v/>
      </c>
      <c r="AY33" s="237" t="str">
        <f t="shared" si="62"/>
        <v/>
      </c>
      <c r="AZ33" s="237" t="str">
        <f t="shared" si="62"/>
        <v/>
      </c>
      <c r="BA33" s="240"/>
      <c r="BB33" s="236" t="str">
        <f t="shared" si="63"/>
        <v>+ / –</v>
      </c>
      <c r="BC33" s="237" t="str">
        <f t="shared" si="63"/>
        <v>+</v>
      </c>
      <c r="BD33" s="237" t="str">
        <f t="shared" si="63"/>
        <v/>
      </c>
      <c r="BE33" s="237" t="str">
        <f t="shared" si="63"/>
        <v>+ / –</v>
      </c>
      <c r="BF33" s="238" t="str">
        <f t="shared" si="63"/>
        <v>+</v>
      </c>
      <c r="BG33" s="239" t="str">
        <f t="shared" si="63"/>
        <v/>
      </c>
      <c r="BH33" s="237" t="str">
        <f t="shared" si="63"/>
        <v/>
      </c>
      <c r="BI33" s="237" t="str">
        <f t="shared" si="63"/>
        <v/>
      </c>
      <c r="BJ33" s="237" t="str">
        <f t="shared" si="63"/>
        <v/>
      </c>
      <c r="BK33" s="237" t="str">
        <f t="shared" si="63"/>
        <v/>
      </c>
      <c r="BL33" s="237" t="str">
        <f t="shared" si="64"/>
        <v/>
      </c>
      <c r="BM33" s="240" t="str">
        <f t="shared" si="64"/>
        <v/>
      </c>
      <c r="BN33" s="236" t="str">
        <f t="shared" si="64"/>
        <v/>
      </c>
      <c r="BO33" s="237" t="str">
        <f t="shared" si="64"/>
        <v>+</v>
      </c>
      <c r="BP33" s="237" t="str">
        <f t="shared" si="64"/>
        <v>+</v>
      </c>
      <c r="BQ33" s="237" t="str">
        <f t="shared" si="64"/>
        <v/>
      </c>
      <c r="BR33" s="237" t="str">
        <f t="shared" si="64"/>
        <v/>
      </c>
      <c r="BS33" s="237" t="str">
        <f t="shared" si="64"/>
        <v>+</v>
      </c>
      <c r="BT33" s="238" t="str">
        <f t="shared" si="64"/>
        <v/>
      </c>
      <c r="BU33" s="239" t="str">
        <f t="shared" si="64"/>
        <v/>
      </c>
      <c r="BV33" s="237" t="str">
        <f t="shared" si="65"/>
        <v>+</v>
      </c>
      <c r="BW33" s="237" t="str">
        <f t="shared" si="65"/>
        <v/>
      </c>
      <c r="BX33" s="237" t="str">
        <f t="shared" si="65"/>
        <v>+</v>
      </c>
      <c r="BY33" s="237" t="str">
        <f t="shared" si="65"/>
        <v>+</v>
      </c>
      <c r="BZ33" s="237" t="str">
        <f t="shared" si="65"/>
        <v/>
      </c>
      <c r="CA33" s="237" t="str">
        <f t="shared" si="65"/>
        <v/>
      </c>
      <c r="CB33" s="240" t="str">
        <f t="shared" si="65"/>
        <v/>
      </c>
      <c r="CC33" s="241" t="str">
        <f t="shared" si="65"/>
        <v/>
      </c>
      <c r="CD33" s="242" t="str">
        <f t="shared" si="65"/>
        <v/>
      </c>
      <c r="CE33" s="243" t="str">
        <f t="shared" si="65"/>
        <v/>
      </c>
      <c r="CF33" s="239" t="str">
        <f t="shared" si="66"/>
        <v>+ / –</v>
      </c>
      <c r="CG33" s="237" t="str">
        <f t="shared" si="66"/>
        <v/>
      </c>
      <c r="CH33" s="237" t="str">
        <f t="shared" si="66"/>
        <v/>
      </c>
      <c r="CI33" s="237" t="str">
        <f t="shared" si="66"/>
        <v/>
      </c>
      <c r="CJ33" s="237" t="str">
        <f t="shared" si="66"/>
        <v/>
      </c>
      <c r="CK33" s="237" t="str">
        <f t="shared" si="66"/>
        <v/>
      </c>
      <c r="CL33" s="240" t="str">
        <f t="shared" si="66"/>
        <v/>
      </c>
      <c r="CM33" s="236" t="str">
        <f t="shared" si="66"/>
        <v>–</v>
      </c>
      <c r="CN33" s="237" t="str">
        <f t="shared" si="66"/>
        <v>–</v>
      </c>
      <c r="CO33" s="237" t="str">
        <f t="shared" si="66"/>
        <v>–</v>
      </c>
      <c r="CP33" s="237" t="str">
        <f t="shared" si="67"/>
        <v/>
      </c>
      <c r="CQ33" s="237" t="str">
        <f t="shared" si="67"/>
        <v>+ / –</v>
      </c>
      <c r="CR33" s="237" t="str">
        <f t="shared" si="67"/>
        <v/>
      </c>
      <c r="CS33" s="237" t="str">
        <f t="shared" si="67"/>
        <v/>
      </c>
      <c r="CT33" s="237" t="str">
        <f t="shared" si="67"/>
        <v/>
      </c>
      <c r="CU33" s="238" t="str">
        <f t="shared" si="67"/>
        <v/>
      </c>
      <c r="CV33" s="239" t="str">
        <f t="shared" si="67"/>
        <v/>
      </c>
      <c r="CW33" s="237" t="str">
        <f t="shared" si="67"/>
        <v/>
      </c>
      <c r="CX33" s="237" t="str">
        <f t="shared" si="67"/>
        <v/>
      </c>
      <c r="CY33" s="237" t="str">
        <f t="shared" si="67"/>
        <v/>
      </c>
      <c r="CZ33" s="237" t="str">
        <f t="shared" si="68"/>
        <v/>
      </c>
      <c r="DA33" s="237" t="str">
        <f t="shared" si="68"/>
        <v/>
      </c>
      <c r="DB33" s="237" t="str">
        <f t="shared" si="68"/>
        <v/>
      </c>
      <c r="DC33" s="237" t="str">
        <f t="shared" si="68"/>
        <v/>
      </c>
      <c r="DD33" s="237" t="str">
        <f t="shared" si="68"/>
        <v/>
      </c>
      <c r="DE33" s="240" t="str">
        <f t="shared" si="68"/>
        <v/>
      </c>
      <c r="DF33" s="241" t="str">
        <f t="shared" si="68"/>
        <v/>
      </c>
      <c r="DG33" s="242" t="str">
        <f t="shared" si="68"/>
        <v/>
      </c>
      <c r="DH33" s="242" t="str">
        <f t="shared" si="68"/>
        <v/>
      </c>
      <c r="DI33" s="242" t="str">
        <f t="shared" si="68"/>
        <v/>
      </c>
      <c r="DJ33" s="242" t="str">
        <f t="shared" si="69"/>
        <v/>
      </c>
      <c r="DK33" s="242" t="str">
        <f t="shared" si="69"/>
        <v/>
      </c>
      <c r="DL33" s="242" t="str">
        <f t="shared" si="69"/>
        <v/>
      </c>
      <c r="DM33" s="242" t="str">
        <f t="shared" si="69"/>
        <v/>
      </c>
      <c r="DN33" s="242" t="str">
        <f t="shared" si="69"/>
        <v/>
      </c>
      <c r="DO33" s="242" t="str">
        <f t="shared" si="69"/>
        <v/>
      </c>
      <c r="DP33" s="242" t="str">
        <f t="shared" si="69"/>
        <v/>
      </c>
      <c r="DQ33" s="242" t="str">
        <f t="shared" si="69"/>
        <v/>
      </c>
      <c r="DR33" s="242" t="str">
        <f t="shared" si="69"/>
        <v/>
      </c>
      <c r="DS33" s="242" t="str">
        <f t="shared" si="69"/>
        <v/>
      </c>
      <c r="DT33" s="242" t="str">
        <f t="shared" si="69"/>
        <v/>
      </c>
      <c r="DU33" s="242" t="str">
        <f t="shared" si="69"/>
        <v/>
      </c>
      <c r="DV33" s="242" t="str">
        <f t="shared" si="69"/>
        <v/>
      </c>
      <c r="DW33" s="242" t="str">
        <f t="shared" si="69"/>
        <v/>
      </c>
      <c r="DX33" s="243" t="str">
        <f t="shared" si="69"/>
        <v/>
      </c>
    </row>
    <row r="34" spans="1:128" ht="15.45" customHeight="1" outlineLevel="2" x14ac:dyDescent="0.4">
      <c r="A34" s="36"/>
      <c r="B34" s="155" t="s">
        <v>794</v>
      </c>
      <c r="C34" s="236" t="str">
        <f t="shared" si="58"/>
        <v/>
      </c>
      <c r="D34" s="237" t="str">
        <f t="shared" si="58"/>
        <v>–</v>
      </c>
      <c r="E34" s="237" t="str">
        <f t="shared" si="58"/>
        <v/>
      </c>
      <c r="F34" s="237" t="str">
        <f t="shared" si="58"/>
        <v>–</v>
      </c>
      <c r="G34" s="238" t="str">
        <f t="shared" si="58"/>
        <v/>
      </c>
      <c r="H34" s="239" t="str">
        <f t="shared" si="58"/>
        <v>–</v>
      </c>
      <c r="I34" s="237" t="str">
        <f t="shared" si="58"/>
        <v/>
      </c>
      <c r="J34" s="237" t="str">
        <f t="shared" si="58"/>
        <v>+ / –</v>
      </c>
      <c r="K34" s="237" t="str">
        <f t="shared" si="58"/>
        <v>–</v>
      </c>
      <c r="L34" s="240" t="str">
        <f t="shared" si="58"/>
        <v/>
      </c>
      <c r="M34" s="236" t="str">
        <f t="shared" si="59"/>
        <v/>
      </c>
      <c r="N34" s="237" t="str">
        <f t="shared" si="59"/>
        <v/>
      </c>
      <c r="O34" s="237" t="str">
        <f t="shared" si="59"/>
        <v/>
      </c>
      <c r="P34" s="237" t="str">
        <f t="shared" si="59"/>
        <v>+ / –</v>
      </c>
      <c r="Q34" s="237" t="str">
        <f t="shared" si="59"/>
        <v/>
      </c>
      <c r="R34" s="237" t="str">
        <f t="shared" si="59"/>
        <v/>
      </c>
      <c r="S34" s="237" t="str">
        <f t="shared" si="59"/>
        <v/>
      </c>
      <c r="T34" s="237" t="str">
        <f t="shared" si="59"/>
        <v/>
      </c>
      <c r="U34" s="238" t="str">
        <f t="shared" si="59"/>
        <v>+ / –</v>
      </c>
      <c r="V34" s="239" t="str">
        <f t="shared" si="59"/>
        <v/>
      </c>
      <c r="W34" s="237" t="str">
        <f t="shared" si="60"/>
        <v/>
      </c>
      <c r="X34" s="237" t="str">
        <f t="shared" si="60"/>
        <v/>
      </c>
      <c r="Y34" s="237" t="str">
        <f t="shared" si="60"/>
        <v/>
      </c>
      <c r="Z34" s="237" t="str">
        <f t="shared" si="60"/>
        <v/>
      </c>
      <c r="AA34" s="237" t="str">
        <f t="shared" si="60"/>
        <v/>
      </c>
      <c r="AB34" s="240" t="str">
        <f t="shared" si="60"/>
        <v/>
      </c>
      <c r="AC34" s="236" t="str">
        <f t="shared" si="60"/>
        <v/>
      </c>
      <c r="AD34" s="237" t="str">
        <f t="shared" si="60"/>
        <v/>
      </c>
      <c r="AE34" s="237" t="str">
        <f t="shared" si="60"/>
        <v/>
      </c>
      <c r="AF34" s="237" t="str">
        <f t="shared" si="60"/>
        <v/>
      </c>
      <c r="AG34" s="237" t="str">
        <f t="shared" si="61"/>
        <v/>
      </c>
      <c r="AH34" s="238" t="str">
        <f t="shared" si="61"/>
        <v/>
      </c>
      <c r="AI34" s="239" t="str">
        <f t="shared" si="61"/>
        <v>–</v>
      </c>
      <c r="AJ34" s="237" t="str">
        <f t="shared" si="61"/>
        <v/>
      </c>
      <c r="AK34" s="237" t="str">
        <f t="shared" si="61"/>
        <v>–</v>
      </c>
      <c r="AL34" s="237" t="str">
        <f t="shared" si="61"/>
        <v>–</v>
      </c>
      <c r="AM34" s="237" t="str">
        <f t="shared" si="61"/>
        <v/>
      </c>
      <c r="AN34" s="240" t="str">
        <f t="shared" si="61"/>
        <v/>
      </c>
      <c r="AO34" s="236" t="str">
        <f t="shared" si="61"/>
        <v>+ / –</v>
      </c>
      <c r="AP34" s="237" t="str">
        <f t="shared" si="61"/>
        <v>+</v>
      </c>
      <c r="AQ34" s="238" t="str">
        <f t="shared" si="62"/>
        <v>–</v>
      </c>
      <c r="AR34" s="239" t="str">
        <f t="shared" si="62"/>
        <v>+</v>
      </c>
      <c r="AS34" s="237" t="str">
        <f t="shared" si="62"/>
        <v>+ / –</v>
      </c>
      <c r="AT34" s="237" t="str">
        <f t="shared" si="62"/>
        <v>+</v>
      </c>
      <c r="AU34" s="237" t="str">
        <f t="shared" si="62"/>
        <v>+ / –</v>
      </c>
      <c r="AV34" s="237" t="str">
        <f t="shared" si="62"/>
        <v>+ / –</v>
      </c>
      <c r="AW34" s="237" t="str">
        <f t="shared" si="62"/>
        <v/>
      </c>
      <c r="AX34" s="237" t="str">
        <f t="shared" si="62"/>
        <v/>
      </c>
      <c r="AY34" s="237" t="str">
        <f t="shared" si="62"/>
        <v/>
      </c>
      <c r="AZ34" s="237" t="str">
        <f t="shared" si="62"/>
        <v/>
      </c>
      <c r="BA34" s="240"/>
      <c r="BB34" s="236" t="str">
        <f t="shared" si="63"/>
        <v>+ / –</v>
      </c>
      <c r="BC34" s="237" t="str">
        <f t="shared" si="63"/>
        <v>+ / –</v>
      </c>
      <c r="BD34" s="237" t="str">
        <f t="shared" si="63"/>
        <v/>
      </c>
      <c r="BE34" s="237" t="str">
        <f t="shared" si="63"/>
        <v>+ / –</v>
      </c>
      <c r="BF34" s="238" t="str">
        <f t="shared" si="63"/>
        <v>+</v>
      </c>
      <c r="BG34" s="239" t="str">
        <f t="shared" si="63"/>
        <v/>
      </c>
      <c r="BH34" s="237" t="str">
        <f t="shared" si="63"/>
        <v/>
      </c>
      <c r="BI34" s="237" t="str">
        <f t="shared" si="63"/>
        <v/>
      </c>
      <c r="BJ34" s="237" t="str">
        <f t="shared" si="63"/>
        <v/>
      </c>
      <c r="BK34" s="237" t="str">
        <f t="shared" si="63"/>
        <v/>
      </c>
      <c r="BL34" s="237" t="str">
        <f t="shared" si="64"/>
        <v/>
      </c>
      <c r="BM34" s="240" t="str">
        <f t="shared" si="64"/>
        <v/>
      </c>
      <c r="BN34" s="236" t="str">
        <f t="shared" si="64"/>
        <v>–</v>
      </c>
      <c r="BO34" s="237" t="str">
        <f t="shared" si="64"/>
        <v>+</v>
      </c>
      <c r="BP34" s="237" t="str">
        <f t="shared" si="64"/>
        <v>+</v>
      </c>
      <c r="BQ34" s="237" t="str">
        <f t="shared" si="64"/>
        <v/>
      </c>
      <c r="BR34" s="237" t="str">
        <f t="shared" si="64"/>
        <v/>
      </c>
      <c r="BS34" s="237" t="str">
        <f t="shared" si="64"/>
        <v>+</v>
      </c>
      <c r="BT34" s="238" t="str">
        <f t="shared" si="64"/>
        <v/>
      </c>
      <c r="BU34" s="239" t="str">
        <f t="shared" si="64"/>
        <v/>
      </c>
      <c r="BV34" s="237" t="str">
        <f t="shared" si="65"/>
        <v>+ / –</v>
      </c>
      <c r="BW34" s="237" t="str">
        <f t="shared" si="65"/>
        <v/>
      </c>
      <c r="BX34" s="237" t="str">
        <f t="shared" si="65"/>
        <v>+</v>
      </c>
      <c r="BY34" s="237" t="str">
        <f t="shared" si="65"/>
        <v/>
      </c>
      <c r="BZ34" s="237" t="str">
        <f t="shared" si="65"/>
        <v/>
      </c>
      <c r="CA34" s="237" t="str">
        <f t="shared" si="65"/>
        <v/>
      </c>
      <c r="CB34" s="240" t="str">
        <f t="shared" si="65"/>
        <v/>
      </c>
      <c r="CC34" s="241" t="str">
        <f t="shared" si="65"/>
        <v/>
      </c>
      <c r="CD34" s="242" t="str">
        <f t="shared" si="65"/>
        <v/>
      </c>
      <c r="CE34" s="243" t="str">
        <f t="shared" si="65"/>
        <v/>
      </c>
      <c r="CF34" s="239" t="str">
        <f t="shared" si="66"/>
        <v>+ / –</v>
      </c>
      <c r="CG34" s="237" t="str">
        <f t="shared" si="66"/>
        <v/>
      </c>
      <c r="CH34" s="237" t="str">
        <f t="shared" si="66"/>
        <v/>
      </c>
      <c r="CI34" s="237" t="str">
        <f t="shared" si="66"/>
        <v/>
      </c>
      <c r="CJ34" s="237" t="str">
        <f t="shared" si="66"/>
        <v/>
      </c>
      <c r="CK34" s="237" t="str">
        <f t="shared" si="66"/>
        <v/>
      </c>
      <c r="CL34" s="240" t="str">
        <f t="shared" si="66"/>
        <v/>
      </c>
      <c r="CM34" s="236" t="str">
        <f t="shared" si="66"/>
        <v>–</v>
      </c>
      <c r="CN34" s="237" t="str">
        <f t="shared" si="66"/>
        <v>–</v>
      </c>
      <c r="CO34" s="237" t="str">
        <f t="shared" si="66"/>
        <v>–</v>
      </c>
      <c r="CP34" s="237" t="str">
        <f t="shared" si="67"/>
        <v/>
      </c>
      <c r="CQ34" s="237" t="str">
        <f t="shared" si="67"/>
        <v>+ / –</v>
      </c>
      <c r="CR34" s="237" t="str">
        <f t="shared" si="67"/>
        <v/>
      </c>
      <c r="CS34" s="237" t="str">
        <f t="shared" si="67"/>
        <v/>
      </c>
      <c r="CT34" s="237" t="str">
        <f t="shared" si="67"/>
        <v/>
      </c>
      <c r="CU34" s="238" t="str">
        <f t="shared" si="67"/>
        <v/>
      </c>
      <c r="CV34" s="239" t="str">
        <f t="shared" si="67"/>
        <v/>
      </c>
      <c r="CW34" s="237" t="str">
        <f t="shared" si="67"/>
        <v/>
      </c>
      <c r="CX34" s="237" t="str">
        <f t="shared" si="67"/>
        <v/>
      </c>
      <c r="CY34" s="237" t="str">
        <f t="shared" si="67"/>
        <v/>
      </c>
      <c r="CZ34" s="237" t="str">
        <f t="shared" si="68"/>
        <v/>
      </c>
      <c r="DA34" s="237" t="str">
        <f t="shared" si="68"/>
        <v/>
      </c>
      <c r="DB34" s="237" t="str">
        <f t="shared" si="68"/>
        <v/>
      </c>
      <c r="DC34" s="237" t="str">
        <f t="shared" si="68"/>
        <v/>
      </c>
      <c r="DD34" s="237" t="str">
        <f t="shared" si="68"/>
        <v/>
      </c>
      <c r="DE34" s="240" t="str">
        <f t="shared" si="68"/>
        <v/>
      </c>
      <c r="DF34" s="241" t="str">
        <f t="shared" si="68"/>
        <v/>
      </c>
      <c r="DG34" s="242" t="str">
        <f t="shared" si="68"/>
        <v/>
      </c>
      <c r="DH34" s="242" t="str">
        <f t="shared" si="68"/>
        <v/>
      </c>
      <c r="DI34" s="242" t="str">
        <f t="shared" si="68"/>
        <v/>
      </c>
      <c r="DJ34" s="242" t="str">
        <f t="shared" si="69"/>
        <v/>
      </c>
      <c r="DK34" s="242" t="str">
        <f t="shared" si="69"/>
        <v/>
      </c>
      <c r="DL34" s="242" t="str">
        <f t="shared" si="69"/>
        <v/>
      </c>
      <c r="DM34" s="242" t="str">
        <f t="shared" si="69"/>
        <v/>
      </c>
      <c r="DN34" s="242" t="str">
        <f t="shared" si="69"/>
        <v/>
      </c>
      <c r="DO34" s="242" t="str">
        <f t="shared" si="69"/>
        <v/>
      </c>
      <c r="DP34" s="242" t="str">
        <f t="shared" si="69"/>
        <v/>
      </c>
      <c r="DQ34" s="242" t="str">
        <f t="shared" si="69"/>
        <v/>
      </c>
      <c r="DR34" s="242" t="str">
        <f t="shared" si="69"/>
        <v/>
      </c>
      <c r="DS34" s="242" t="str">
        <f t="shared" si="69"/>
        <v/>
      </c>
      <c r="DT34" s="242" t="str">
        <f t="shared" si="69"/>
        <v/>
      </c>
      <c r="DU34" s="242" t="str">
        <f t="shared" si="69"/>
        <v/>
      </c>
      <c r="DV34" s="242" t="str">
        <f t="shared" si="69"/>
        <v/>
      </c>
      <c r="DW34" s="242" t="str">
        <f t="shared" si="69"/>
        <v/>
      </c>
      <c r="DX34" s="243" t="str">
        <f t="shared" si="69"/>
        <v/>
      </c>
    </row>
    <row r="35" spans="1:128" ht="15.45" customHeight="1" outlineLevel="1" x14ac:dyDescent="0.4">
      <c r="A35" s="36"/>
      <c r="B35" s="153" t="s">
        <v>1125</v>
      </c>
      <c r="C35" s="237">
        <f>IF(COUNTIFS(C36:C38,"+ / –")&gt;0,"+ / –",IF(AND(COUNTIFS(C36:C38,"+")&gt;0,COUNTIFS(C36:C38,"–")&gt;0),"+ / –",IF(COUNTIFS(C36:C38,"+")&gt;0,"+",IF(COUNTIFS(C36:C38,"–")&gt;0,"–",0))))</f>
        <v>0</v>
      </c>
      <c r="D35" s="237" t="str">
        <f t="shared" ref="D35:BO35" si="70">IF(COUNTIFS(D36:D38,"+ / –")&gt;0,"+ / –",IF(AND(COUNTIFS(D36:D38,"+")&gt;0,COUNTIFS(D36:D38,"–")&gt;0),"+ / –",IF(COUNTIFS(D36:D38,"+")&gt;0,"+",IF(COUNTIFS(D36:D38,"–")&gt;0,"–",0))))</f>
        <v>–</v>
      </c>
      <c r="E35" s="237">
        <f t="shared" si="70"/>
        <v>0</v>
      </c>
      <c r="F35" s="237">
        <f t="shared" si="70"/>
        <v>0</v>
      </c>
      <c r="G35" s="238">
        <f t="shared" si="70"/>
        <v>0</v>
      </c>
      <c r="H35" s="239">
        <f t="shared" si="70"/>
        <v>0</v>
      </c>
      <c r="I35" s="237">
        <f t="shared" si="70"/>
        <v>0</v>
      </c>
      <c r="J35" s="237">
        <f t="shared" si="70"/>
        <v>0</v>
      </c>
      <c r="K35" s="237">
        <f t="shared" si="70"/>
        <v>0</v>
      </c>
      <c r="L35" s="240">
        <f t="shared" si="70"/>
        <v>0</v>
      </c>
      <c r="M35" s="236">
        <f t="shared" si="70"/>
        <v>0</v>
      </c>
      <c r="N35" s="237">
        <f t="shared" si="70"/>
        <v>0</v>
      </c>
      <c r="O35" s="237">
        <f t="shared" si="70"/>
        <v>0</v>
      </c>
      <c r="P35" s="237" t="str">
        <f t="shared" si="70"/>
        <v>+ / –</v>
      </c>
      <c r="Q35" s="237">
        <f t="shared" si="70"/>
        <v>0</v>
      </c>
      <c r="R35" s="237">
        <f t="shared" si="70"/>
        <v>0</v>
      </c>
      <c r="S35" s="237">
        <f t="shared" si="70"/>
        <v>0</v>
      </c>
      <c r="T35" s="237">
        <f t="shared" si="70"/>
        <v>0</v>
      </c>
      <c r="U35" s="238" t="str">
        <f t="shared" si="70"/>
        <v>+ / –</v>
      </c>
      <c r="V35" s="239">
        <f t="shared" si="70"/>
        <v>0</v>
      </c>
      <c r="W35" s="237">
        <f t="shared" si="70"/>
        <v>0</v>
      </c>
      <c r="X35" s="237">
        <f t="shared" si="70"/>
        <v>0</v>
      </c>
      <c r="Y35" s="237">
        <f t="shared" si="70"/>
        <v>0</v>
      </c>
      <c r="Z35" s="237">
        <f t="shared" si="70"/>
        <v>0</v>
      </c>
      <c r="AA35" s="237">
        <f t="shared" si="70"/>
        <v>0</v>
      </c>
      <c r="AB35" s="240">
        <f t="shared" si="70"/>
        <v>0</v>
      </c>
      <c r="AC35" s="236">
        <f t="shared" si="70"/>
        <v>0</v>
      </c>
      <c r="AD35" s="237">
        <f t="shared" si="70"/>
        <v>0</v>
      </c>
      <c r="AE35" s="237">
        <f t="shared" si="70"/>
        <v>0</v>
      </c>
      <c r="AF35" s="237">
        <f t="shared" si="70"/>
        <v>0</v>
      </c>
      <c r="AG35" s="237">
        <f t="shared" si="70"/>
        <v>0</v>
      </c>
      <c r="AH35" s="238">
        <f t="shared" si="70"/>
        <v>0</v>
      </c>
      <c r="AI35" s="239">
        <f t="shared" si="70"/>
        <v>0</v>
      </c>
      <c r="AJ35" s="237">
        <f t="shared" si="70"/>
        <v>0</v>
      </c>
      <c r="AK35" s="237" t="str">
        <f t="shared" si="70"/>
        <v>–</v>
      </c>
      <c r="AL35" s="237" t="str">
        <f t="shared" si="70"/>
        <v>–</v>
      </c>
      <c r="AM35" s="237">
        <f t="shared" si="70"/>
        <v>0</v>
      </c>
      <c r="AN35" s="240">
        <f t="shared" si="70"/>
        <v>0</v>
      </c>
      <c r="AO35" s="237" t="str">
        <f t="shared" si="70"/>
        <v>+ / –</v>
      </c>
      <c r="AP35" s="237">
        <f t="shared" si="70"/>
        <v>0</v>
      </c>
      <c r="AQ35" s="237" t="str">
        <f t="shared" si="70"/>
        <v>–</v>
      </c>
      <c r="AR35" s="239" t="str">
        <f t="shared" si="70"/>
        <v>+</v>
      </c>
      <c r="AS35" s="237" t="str">
        <f t="shared" si="70"/>
        <v>+ / –</v>
      </c>
      <c r="AT35" s="237" t="str">
        <f t="shared" si="70"/>
        <v>+</v>
      </c>
      <c r="AU35" s="237" t="str">
        <f t="shared" si="70"/>
        <v>+ / –</v>
      </c>
      <c r="AV35" s="237" t="str">
        <f t="shared" si="70"/>
        <v>+ / –</v>
      </c>
      <c r="AW35" s="237">
        <f t="shared" si="70"/>
        <v>0</v>
      </c>
      <c r="AX35" s="237">
        <f t="shared" si="70"/>
        <v>0</v>
      </c>
      <c r="AY35" s="237">
        <f t="shared" si="70"/>
        <v>0</v>
      </c>
      <c r="AZ35" s="237">
        <f t="shared" si="70"/>
        <v>0</v>
      </c>
      <c r="BA35" s="240">
        <f t="shared" si="70"/>
        <v>0</v>
      </c>
      <c r="BB35" s="236" t="str">
        <f t="shared" si="70"/>
        <v>+ / –</v>
      </c>
      <c r="BC35" s="237" t="str">
        <f t="shared" si="70"/>
        <v>+ / –</v>
      </c>
      <c r="BD35" s="237">
        <f t="shared" si="70"/>
        <v>0</v>
      </c>
      <c r="BE35" s="237" t="str">
        <f t="shared" si="70"/>
        <v>+ / –</v>
      </c>
      <c r="BF35" s="238" t="str">
        <f t="shared" si="70"/>
        <v>+</v>
      </c>
      <c r="BG35" s="239">
        <f t="shared" si="70"/>
        <v>0</v>
      </c>
      <c r="BH35" s="237">
        <f t="shared" si="70"/>
        <v>0</v>
      </c>
      <c r="BI35" s="237">
        <f t="shared" si="70"/>
        <v>0</v>
      </c>
      <c r="BJ35" s="237">
        <f t="shared" si="70"/>
        <v>0</v>
      </c>
      <c r="BK35" s="237">
        <f t="shared" si="70"/>
        <v>0</v>
      </c>
      <c r="BL35" s="237">
        <f t="shared" si="70"/>
        <v>0</v>
      </c>
      <c r="BM35" s="240">
        <f t="shared" si="70"/>
        <v>0</v>
      </c>
      <c r="BN35" s="236" t="str">
        <f t="shared" si="70"/>
        <v>–</v>
      </c>
      <c r="BO35" s="237" t="str">
        <f t="shared" si="70"/>
        <v>+ / –</v>
      </c>
      <c r="BP35" s="237" t="str">
        <f t="shared" ref="BP35:DE35" si="71">IF(COUNTIFS(BP36:BP38,"+ / –")&gt;0,"+ / –",IF(AND(COUNTIFS(BP36:BP38,"+")&gt;0,COUNTIFS(BP36:BP38,"–")&gt;0),"+ / –",IF(COUNTIFS(BP36:BP38,"+")&gt;0,"+",IF(COUNTIFS(BP36:BP38,"–")&gt;0,"–",0))))</f>
        <v>+ / –</v>
      </c>
      <c r="BQ35" s="237">
        <f t="shared" si="71"/>
        <v>0</v>
      </c>
      <c r="BR35" s="237">
        <f t="shared" si="71"/>
        <v>0</v>
      </c>
      <c r="BS35" s="237" t="str">
        <f t="shared" si="71"/>
        <v>+ / –</v>
      </c>
      <c r="BT35" s="238">
        <f t="shared" si="71"/>
        <v>0</v>
      </c>
      <c r="BU35" s="239">
        <f t="shared" si="71"/>
        <v>0</v>
      </c>
      <c r="BV35" s="237" t="str">
        <f t="shared" si="71"/>
        <v>–</v>
      </c>
      <c r="BW35" s="237">
        <f t="shared" si="71"/>
        <v>0</v>
      </c>
      <c r="BX35" s="237" t="str">
        <f t="shared" si="71"/>
        <v>–</v>
      </c>
      <c r="BY35" s="237">
        <f t="shared" si="71"/>
        <v>0</v>
      </c>
      <c r="BZ35" s="237">
        <f t="shared" si="71"/>
        <v>0</v>
      </c>
      <c r="CA35" s="237">
        <f t="shared" si="71"/>
        <v>0</v>
      </c>
      <c r="CB35" s="240">
        <f t="shared" si="71"/>
        <v>0</v>
      </c>
      <c r="CC35" s="241">
        <f t="shared" si="71"/>
        <v>0</v>
      </c>
      <c r="CD35" s="242">
        <f t="shared" si="71"/>
        <v>0</v>
      </c>
      <c r="CE35" s="243">
        <f t="shared" si="71"/>
        <v>0</v>
      </c>
      <c r="CF35" s="239" t="str">
        <f t="shared" si="71"/>
        <v>–</v>
      </c>
      <c r="CG35" s="237">
        <f t="shared" si="71"/>
        <v>0</v>
      </c>
      <c r="CH35" s="237">
        <f t="shared" si="71"/>
        <v>0</v>
      </c>
      <c r="CI35" s="237">
        <f t="shared" si="71"/>
        <v>0</v>
      </c>
      <c r="CJ35" s="237">
        <f t="shared" si="71"/>
        <v>0</v>
      </c>
      <c r="CK35" s="237">
        <f t="shared" si="71"/>
        <v>0</v>
      </c>
      <c r="CL35" s="240">
        <f t="shared" si="71"/>
        <v>0</v>
      </c>
      <c r="CM35" s="236" t="str">
        <f t="shared" si="71"/>
        <v>–</v>
      </c>
      <c r="CN35" s="237">
        <f t="shared" si="71"/>
        <v>0</v>
      </c>
      <c r="CO35" s="237">
        <f t="shared" si="71"/>
        <v>0</v>
      </c>
      <c r="CP35" s="237">
        <f t="shared" si="71"/>
        <v>0</v>
      </c>
      <c r="CQ35" s="237" t="str">
        <f t="shared" si="71"/>
        <v>+ / –</v>
      </c>
      <c r="CR35" s="237">
        <f t="shared" si="71"/>
        <v>0</v>
      </c>
      <c r="CS35" s="237">
        <f t="shared" si="71"/>
        <v>0</v>
      </c>
      <c r="CT35" s="237">
        <f t="shared" si="71"/>
        <v>0</v>
      </c>
      <c r="CU35" s="238">
        <f t="shared" si="71"/>
        <v>0</v>
      </c>
      <c r="CV35" s="239">
        <f t="shared" si="71"/>
        <v>0</v>
      </c>
      <c r="CW35" s="237">
        <f t="shared" si="71"/>
        <v>0</v>
      </c>
      <c r="CX35" s="237">
        <f t="shared" si="71"/>
        <v>0</v>
      </c>
      <c r="CY35" s="237">
        <f t="shared" si="71"/>
        <v>0</v>
      </c>
      <c r="CZ35" s="237">
        <f t="shared" si="71"/>
        <v>0</v>
      </c>
      <c r="DA35" s="237">
        <f t="shared" si="71"/>
        <v>0</v>
      </c>
      <c r="DB35" s="237">
        <f t="shared" si="71"/>
        <v>0</v>
      </c>
      <c r="DC35" s="237">
        <f t="shared" si="71"/>
        <v>0</v>
      </c>
      <c r="DD35" s="237">
        <f t="shared" si="71"/>
        <v>0</v>
      </c>
      <c r="DE35" s="240">
        <f t="shared" si="71"/>
        <v>0</v>
      </c>
      <c r="DF35" s="241" t="str">
        <f t="shared" ref="DF35:DX35" si="72">IF(AND(COUNTIFS(Energy_rating, 1, Energy_action, $B35, Energy_ID, DF$8)&gt;0,COUNTIFS(Energy_rating, -1, Energy_action, $B35, Energy_ID, DF$8)&gt;0),"+ / –",(IF(COUNTIFS(Energy_rating, 1, Energy_action, $B35, Energy_ID, DF$8)&gt;0, "+",(IF(COUNTIFS(Energy_rating, -1, Energy_action, $B35, Energy_ID, DF$8)&gt;0,"–", "")))))</f>
        <v/>
      </c>
      <c r="DG35" s="242" t="str">
        <f t="shared" si="72"/>
        <v/>
      </c>
      <c r="DH35" s="242" t="str">
        <f t="shared" si="72"/>
        <v/>
      </c>
      <c r="DI35" s="242" t="str">
        <f t="shared" si="72"/>
        <v/>
      </c>
      <c r="DJ35" s="242" t="str">
        <f t="shared" si="72"/>
        <v/>
      </c>
      <c r="DK35" s="242" t="str">
        <f t="shared" si="72"/>
        <v/>
      </c>
      <c r="DL35" s="242" t="str">
        <f t="shared" si="72"/>
        <v/>
      </c>
      <c r="DM35" s="242" t="str">
        <f t="shared" si="72"/>
        <v/>
      </c>
      <c r="DN35" s="242" t="str">
        <f t="shared" si="72"/>
        <v/>
      </c>
      <c r="DO35" s="242" t="str">
        <f t="shared" si="72"/>
        <v/>
      </c>
      <c r="DP35" s="242" t="str">
        <f t="shared" si="72"/>
        <v/>
      </c>
      <c r="DQ35" s="242" t="str">
        <f t="shared" si="72"/>
        <v/>
      </c>
      <c r="DR35" s="242" t="str">
        <f t="shared" si="72"/>
        <v/>
      </c>
      <c r="DS35" s="242" t="str">
        <f t="shared" si="72"/>
        <v/>
      </c>
      <c r="DT35" s="242" t="str">
        <f t="shared" si="72"/>
        <v/>
      </c>
      <c r="DU35" s="242" t="str">
        <f t="shared" si="72"/>
        <v/>
      </c>
      <c r="DV35" s="242" t="str">
        <f t="shared" si="72"/>
        <v/>
      </c>
      <c r="DW35" s="242" t="str">
        <f t="shared" si="72"/>
        <v/>
      </c>
      <c r="DX35" s="243" t="str">
        <f t="shared" si="72"/>
        <v/>
      </c>
    </row>
    <row r="36" spans="1:128" ht="15.45" customHeight="1" outlineLevel="2" x14ac:dyDescent="0.4">
      <c r="A36" s="36"/>
      <c r="B36" s="155" t="s">
        <v>837</v>
      </c>
      <c r="C36" s="236" t="str">
        <f t="shared" ref="C36:L38" si="73">IF(AND(COUNTIFS(Energy_rating, 1, Energy_action, $B$35&amp;": "&amp;$B36, Energy_ID, C$8)&gt;0,COUNTIFS(Energy_rating, -1, Energy_action, $B$35&amp;": "&amp;$B36, Energy_ID, C$8)&gt;0),"+ / –",(IF(COUNTIFS(Energy_rating, 1, Energy_action, $B$35&amp;": "&amp;$B36, Energy_ID, C$8)&gt;0, "+",(IF(COUNTIFS(Energy_rating, -1, Energy_action, $B$35&amp;": "&amp;$B36, Energy_ID, C$8)&gt;0,"–", "")))))</f>
        <v/>
      </c>
      <c r="D36" s="237" t="str">
        <f t="shared" si="73"/>
        <v/>
      </c>
      <c r="E36" s="237" t="str">
        <f t="shared" si="73"/>
        <v/>
      </c>
      <c r="F36" s="237" t="str">
        <f t="shared" si="73"/>
        <v/>
      </c>
      <c r="G36" s="238" t="str">
        <f t="shared" si="73"/>
        <v/>
      </c>
      <c r="H36" s="239" t="str">
        <f t="shared" si="73"/>
        <v/>
      </c>
      <c r="I36" s="237" t="str">
        <f t="shared" si="73"/>
        <v/>
      </c>
      <c r="J36" s="237" t="str">
        <f t="shared" si="73"/>
        <v/>
      </c>
      <c r="K36" s="237" t="str">
        <f t="shared" si="73"/>
        <v/>
      </c>
      <c r="L36" s="240" t="str">
        <f t="shared" si="73"/>
        <v/>
      </c>
      <c r="M36" s="236" t="str">
        <f t="shared" ref="M36:V38" si="74">IF(AND(COUNTIFS(Energy_rating, 1, Energy_action, $B$35&amp;": "&amp;$B36, Energy_ID, M$8)&gt;0,COUNTIFS(Energy_rating, -1, Energy_action, $B$35&amp;": "&amp;$B36, Energy_ID, M$8)&gt;0),"+ / –",(IF(COUNTIFS(Energy_rating, 1, Energy_action, $B$35&amp;": "&amp;$B36, Energy_ID, M$8)&gt;0, "+",(IF(COUNTIFS(Energy_rating, -1, Energy_action, $B$35&amp;": "&amp;$B36, Energy_ID, M$8)&gt;0,"–", "")))))</f>
        <v/>
      </c>
      <c r="N36" s="237" t="str">
        <f t="shared" si="74"/>
        <v/>
      </c>
      <c r="O36" s="237" t="str">
        <f t="shared" si="74"/>
        <v/>
      </c>
      <c r="P36" s="237" t="str">
        <f t="shared" si="74"/>
        <v>+ / –</v>
      </c>
      <c r="Q36" s="237" t="str">
        <f t="shared" si="74"/>
        <v/>
      </c>
      <c r="R36" s="237" t="str">
        <f t="shared" si="74"/>
        <v/>
      </c>
      <c r="S36" s="237" t="str">
        <f t="shared" si="74"/>
        <v/>
      </c>
      <c r="T36" s="237" t="str">
        <f t="shared" si="74"/>
        <v/>
      </c>
      <c r="U36" s="238" t="str">
        <f t="shared" si="74"/>
        <v>+ / –</v>
      </c>
      <c r="V36" s="239" t="str">
        <f t="shared" si="74"/>
        <v/>
      </c>
      <c r="W36" s="237" t="str">
        <f t="shared" ref="W36:AF38" si="75">IF(AND(COUNTIFS(Energy_rating, 1, Energy_action, $B$35&amp;": "&amp;$B36, Energy_ID, W$8)&gt;0,COUNTIFS(Energy_rating, -1, Energy_action, $B$35&amp;": "&amp;$B36, Energy_ID, W$8)&gt;0),"+ / –",(IF(COUNTIFS(Energy_rating, 1, Energy_action, $B$35&amp;": "&amp;$B36, Energy_ID, W$8)&gt;0, "+",(IF(COUNTIFS(Energy_rating, -1, Energy_action, $B$35&amp;": "&amp;$B36, Energy_ID, W$8)&gt;0,"–", "")))))</f>
        <v/>
      </c>
      <c r="X36" s="237" t="str">
        <f t="shared" si="75"/>
        <v/>
      </c>
      <c r="Y36" s="237" t="str">
        <f t="shared" si="75"/>
        <v/>
      </c>
      <c r="Z36" s="237" t="str">
        <f t="shared" si="75"/>
        <v/>
      </c>
      <c r="AA36" s="237" t="str">
        <f t="shared" si="75"/>
        <v/>
      </c>
      <c r="AB36" s="240" t="str">
        <f t="shared" si="75"/>
        <v/>
      </c>
      <c r="AC36" s="236" t="str">
        <f t="shared" si="75"/>
        <v/>
      </c>
      <c r="AD36" s="237" t="str">
        <f t="shared" si="75"/>
        <v/>
      </c>
      <c r="AE36" s="237" t="str">
        <f t="shared" si="75"/>
        <v/>
      </c>
      <c r="AF36" s="237" t="str">
        <f t="shared" si="75"/>
        <v/>
      </c>
      <c r="AG36" s="237" t="str">
        <f t="shared" ref="AG36:AP38" si="76">IF(AND(COUNTIFS(Energy_rating, 1, Energy_action, $B$35&amp;": "&amp;$B36, Energy_ID, AG$8)&gt;0,COUNTIFS(Energy_rating, -1, Energy_action, $B$35&amp;": "&amp;$B36, Energy_ID, AG$8)&gt;0),"+ / –",(IF(COUNTIFS(Energy_rating, 1, Energy_action, $B$35&amp;": "&amp;$B36, Energy_ID, AG$8)&gt;0, "+",(IF(COUNTIFS(Energy_rating, -1, Energy_action, $B$35&amp;": "&amp;$B36, Energy_ID, AG$8)&gt;0,"–", "")))))</f>
        <v/>
      </c>
      <c r="AH36" s="238" t="str">
        <f t="shared" si="76"/>
        <v/>
      </c>
      <c r="AI36" s="239" t="str">
        <f t="shared" si="76"/>
        <v/>
      </c>
      <c r="AJ36" s="237" t="str">
        <f t="shared" si="76"/>
        <v/>
      </c>
      <c r="AK36" s="237" t="str">
        <f t="shared" si="76"/>
        <v>–</v>
      </c>
      <c r="AL36" s="237" t="str">
        <f t="shared" si="76"/>
        <v>–</v>
      </c>
      <c r="AM36" s="237" t="str">
        <f t="shared" si="76"/>
        <v/>
      </c>
      <c r="AN36" s="240" t="str">
        <f t="shared" si="76"/>
        <v/>
      </c>
      <c r="AO36" s="236" t="str">
        <f t="shared" si="76"/>
        <v>+</v>
      </c>
      <c r="AP36" s="237" t="str">
        <f t="shared" si="76"/>
        <v/>
      </c>
      <c r="AQ36" s="238" t="str">
        <f t="shared" ref="AQ36:AZ38" si="77">IF(AND(COUNTIFS(Energy_rating, 1, Energy_action, $B$35&amp;": "&amp;$B36, Energy_ID, AQ$8)&gt;0,COUNTIFS(Energy_rating, -1, Energy_action, $B$35&amp;": "&amp;$B36, Energy_ID, AQ$8)&gt;0),"+ / –",(IF(COUNTIFS(Energy_rating, 1, Energy_action, $B$35&amp;": "&amp;$B36, Energy_ID, AQ$8)&gt;0, "+",(IF(COUNTIFS(Energy_rating, -1, Energy_action, $B$35&amp;": "&amp;$B36, Energy_ID, AQ$8)&gt;0,"–", "")))))</f>
        <v/>
      </c>
      <c r="AR36" s="239" t="str">
        <f t="shared" si="77"/>
        <v>+</v>
      </c>
      <c r="AS36" s="237" t="str">
        <f t="shared" si="77"/>
        <v>+</v>
      </c>
      <c r="AT36" s="237" t="str">
        <f t="shared" si="77"/>
        <v>+</v>
      </c>
      <c r="AU36" s="237" t="str">
        <f t="shared" si="77"/>
        <v>+ / –</v>
      </c>
      <c r="AV36" s="237" t="str">
        <f t="shared" si="77"/>
        <v>+ / –</v>
      </c>
      <c r="AW36" s="237" t="str">
        <f t="shared" si="77"/>
        <v/>
      </c>
      <c r="AX36" s="237" t="str">
        <f t="shared" si="77"/>
        <v/>
      </c>
      <c r="AY36" s="237" t="str">
        <f t="shared" si="77"/>
        <v/>
      </c>
      <c r="AZ36" s="237" t="str">
        <f t="shared" si="77"/>
        <v/>
      </c>
      <c r="BA36" s="240"/>
      <c r="BB36" s="236" t="str">
        <f t="shared" ref="BB36:BJ38" si="78">IF(AND(COUNTIFS(Energy_rating, 1, Energy_action, $B$35&amp;": "&amp;$B36, Energy_ID, BB$8)&gt;0,COUNTIFS(Energy_rating, -1, Energy_action, $B$35&amp;": "&amp;$B36, Energy_ID, BB$8)&gt;0),"+ / –",(IF(COUNTIFS(Energy_rating, 1, Energy_action, $B$35&amp;": "&amp;$B36, Energy_ID, BB$8)&gt;0, "+",(IF(COUNTIFS(Energy_rating, -1, Energy_action, $B$35&amp;": "&amp;$B36, Energy_ID, BB$8)&gt;0,"–", "")))))</f>
        <v>+ / –</v>
      </c>
      <c r="BC36" s="237" t="str">
        <f t="shared" si="78"/>
        <v>+ / –</v>
      </c>
      <c r="BD36" s="237" t="str">
        <f t="shared" si="78"/>
        <v/>
      </c>
      <c r="BE36" s="237" t="str">
        <f t="shared" si="78"/>
        <v>+ / –</v>
      </c>
      <c r="BF36" s="238" t="str">
        <f t="shared" si="78"/>
        <v>+</v>
      </c>
      <c r="BG36" s="239" t="str">
        <f t="shared" si="78"/>
        <v/>
      </c>
      <c r="BH36" s="237" t="str">
        <f t="shared" si="78"/>
        <v/>
      </c>
      <c r="BI36" s="237" t="str">
        <f t="shared" si="78"/>
        <v/>
      </c>
      <c r="BJ36" s="237" t="str">
        <f t="shared" si="78"/>
        <v/>
      </c>
      <c r="BK36" s="237" t="str">
        <f t="shared" ref="BK36:BT38" si="79">IF(AND(COUNTIFS(Energy_rating, 1, Energy_action, $B$35&amp;": "&amp;$B36, Energy_ID, BK$8)&gt;0,COUNTIFS(Energy_rating, -1, Energy_action, $B$35&amp;": "&amp;$B36, Energy_ID, BK$8)&gt;0),"+ / –",(IF(COUNTIFS(Energy_rating, 1, Energy_action, $B$35&amp;": "&amp;$B36, Energy_ID, BK$8)&gt;0, "+",(IF(COUNTIFS(Energy_rating, -1, Energy_action, $B$35&amp;": "&amp;$B36, Energy_ID, BK$8)&gt;0,"–", "")))))</f>
        <v/>
      </c>
      <c r="BL36" s="237" t="str">
        <f t="shared" si="79"/>
        <v/>
      </c>
      <c r="BM36" s="240" t="str">
        <f t="shared" si="79"/>
        <v/>
      </c>
      <c r="BN36" s="236" t="str">
        <f t="shared" si="79"/>
        <v/>
      </c>
      <c r="BO36" s="237" t="str">
        <f t="shared" si="79"/>
        <v>+ / –</v>
      </c>
      <c r="BP36" s="237" t="str">
        <f t="shared" si="79"/>
        <v>+ / –</v>
      </c>
      <c r="BQ36" s="237" t="str">
        <f t="shared" si="79"/>
        <v/>
      </c>
      <c r="BR36" s="237" t="str">
        <f t="shared" si="79"/>
        <v/>
      </c>
      <c r="BS36" s="237" t="str">
        <f t="shared" si="79"/>
        <v>+ / –</v>
      </c>
      <c r="BT36" s="238" t="str">
        <f t="shared" si="79"/>
        <v/>
      </c>
      <c r="BU36" s="239" t="str">
        <f t="shared" ref="BU36:CD38" si="80">IF(AND(COUNTIFS(Energy_rating, 1, Energy_action, $B$35&amp;": "&amp;$B36, Energy_ID, BU$8)&gt;0,COUNTIFS(Energy_rating, -1, Energy_action, $B$35&amp;": "&amp;$B36, Energy_ID, BU$8)&gt;0),"+ / –",(IF(COUNTIFS(Energy_rating, 1, Energy_action, $B$35&amp;": "&amp;$B36, Energy_ID, BU$8)&gt;0, "+",(IF(COUNTIFS(Energy_rating, -1, Energy_action, $B$35&amp;": "&amp;$B36, Energy_ID, BU$8)&gt;0,"–", "")))))</f>
        <v/>
      </c>
      <c r="BV36" s="237" t="str">
        <f t="shared" si="80"/>
        <v/>
      </c>
      <c r="BW36" s="237" t="str">
        <f t="shared" si="80"/>
        <v/>
      </c>
      <c r="BX36" s="237" t="str">
        <f t="shared" si="80"/>
        <v/>
      </c>
      <c r="BY36" s="237" t="str">
        <f t="shared" si="80"/>
        <v/>
      </c>
      <c r="BZ36" s="237" t="str">
        <f t="shared" si="80"/>
        <v/>
      </c>
      <c r="CA36" s="237" t="str">
        <f t="shared" si="80"/>
        <v/>
      </c>
      <c r="CB36" s="240" t="str">
        <f t="shared" si="80"/>
        <v/>
      </c>
      <c r="CC36" s="241" t="str">
        <f t="shared" si="80"/>
        <v/>
      </c>
      <c r="CD36" s="242" t="str">
        <f t="shared" si="80"/>
        <v/>
      </c>
      <c r="CE36" s="243" t="str">
        <f t="shared" ref="CE36:CN38" si="81">IF(AND(COUNTIFS(Energy_rating, 1, Energy_action, $B$35&amp;": "&amp;$B36, Energy_ID, CE$8)&gt;0,COUNTIFS(Energy_rating, -1, Energy_action, $B$35&amp;": "&amp;$B36, Energy_ID, CE$8)&gt;0),"+ / –",(IF(COUNTIFS(Energy_rating, 1, Energy_action, $B$35&amp;": "&amp;$B36, Energy_ID, CE$8)&gt;0, "+",(IF(COUNTIFS(Energy_rating, -1, Energy_action, $B$35&amp;": "&amp;$B36, Energy_ID, CE$8)&gt;0,"–", "")))))</f>
        <v/>
      </c>
      <c r="CF36" s="239" t="str">
        <f t="shared" si="81"/>
        <v>–</v>
      </c>
      <c r="CG36" s="237" t="str">
        <f t="shared" si="81"/>
        <v/>
      </c>
      <c r="CH36" s="237" t="str">
        <f t="shared" si="81"/>
        <v/>
      </c>
      <c r="CI36" s="237" t="str">
        <f t="shared" si="81"/>
        <v/>
      </c>
      <c r="CJ36" s="237" t="str">
        <f t="shared" si="81"/>
        <v/>
      </c>
      <c r="CK36" s="237" t="str">
        <f t="shared" si="81"/>
        <v/>
      </c>
      <c r="CL36" s="240" t="str">
        <f t="shared" si="81"/>
        <v/>
      </c>
      <c r="CM36" s="236" t="str">
        <f t="shared" si="81"/>
        <v>–</v>
      </c>
      <c r="CN36" s="237" t="str">
        <f t="shared" si="81"/>
        <v/>
      </c>
      <c r="CO36" s="237" t="str">
        <f t="shared" ref="CO36:CX38" si="82">IF(AND(COUNTIFS(Energy_rating, 1, Energy_action, $B$35&amp;": "&amp;$B36, Energy_ID, CO$8)&gt;0,COUNTIFS(Energy_rating, -1, Energy_action, $B$35&amp;": "&amp;$B36, Energy_ID, CO$8)&gt;0),"+ / –",(IF(COUNTIFS(Energy_rating, 1, Energy_action, $B$35&amp;": "&amp;$B36, Energy_ID, CO$8)&gt;0, "+",(IF(COUNTIFS(Energy_rating, -1, Energy_action, $B$35&amp;": "&amp;$B36, Energy_ID, CO$8)&gt;0,"–", "")))))</f>
        <v/>
      </c>
      <c r="CP36" s="237" t="str">
        <f t="shared" si="82"/>
        <v/>
      </c>
      <c r="CQ36" s="237" t="str">
        <f t="shared" si="82"/>
        <v>+ / –</v>
      </c>
      <c r="CR36" s="237" t="str">
        <f t="shared" si="82"/>
        <v/>
      </c>
      <c r="CS36" s="237" t="str">
        <f t="shared" si="82"/>
        <v/>
      </c>
      <c r="CT36" s="237" t="str">
        <f t="shared" si="82"/>
        <v/>
      </c>
      <c r="CU36" s="238" t="str">
        <f t="shared" si="82"/>
        <v/>
      </c>
      <c r="CV36" s="239" t="str">
        <f t="shared" si="82"/>
        <v/>
      </c>
      <c r="CW36" s="237" t="str">
        <f t="shared" si="82"/>
        <v/>
      </c>
      <c r="CX36" s="237" t="str">
        <f t="shared" si="82"/>
        <v/>
      </c>
      <c r="CY36" s="237" t="str">
        <f t="shared" ref="CY36:DH38" si="83">IF(AND(COUNTIFS(Energy_rating, 1, Energy_action, $B$35&amp;": "&amp;$B36, Energy_ID, CY$8)&gt;0,COUNTIFS(Energy_rating, -1, Energy_action, $B$35&amp;": "&amp;$B36, Energy_ID, CY$8)&gt;0),"+ / –",(IF(COUNTIFS(Energy_rating, 1, Energy_action, $B$35&amp;": "&amp;$B36, Energy_ID, CY$8)&gt;0, "+",(IF(COUNTIFS(Energy_rating, -1, Energy_action, $B$35&amp;": "&amp;$B36, Energy_ID, CY$8)&gt;0,"–", "")))))</f>
        <v/>
      </c>
      <c r="CZ36" s="237" t="str">
        <f t="shared" si="83"/>
        <v/>
      </c>
      <c r="DA36" s="237" t="str">
        <f t="shared" si="83"/>
        <v/>
      </c>
      <c r="DB36" s="237" t="str">
        <f t="shared" si="83"/>
        <v/>
      </c>
      <c r="DC36" s="237" t="str">
        <f t="shared" si="83"/>
        <v/>
      </c>
      <c r="DD36" s="237" t="str">
        <f t="shared" si="83"/>
        <v/>
      </c>
      <c r="DE36" s="240" t="str">
        <f t="shared" si="83"/>
        <v/>
      </c>
      <c r="DF36" s="241" t="str">
        <f t="shared" si="83"/>
        <v/>
      </c>
      <c r="DG36" s="242" t="str">
        <f t="shared" si="83"/>
        <v/>
      </c>
      <c r="DH36" s="242" t="str">
        <f t="shared" si="83"/>
        <v/>
      </c>
      <c r="DI36" s="242" t="str">
        <f t="shared" ref="DI36:DR38" si="84">IF(AND(COUNTIFS(Energy_rating, 1, Energy_action, $B$35&amp;": "&amp;$B36, Energy_ID, DI$8)&gt;0,COUNTIFS(Energy_rating, -1, Energy_action, $B$35&amp;": "&amp;$B36, Energy_ID, DI$8)&gt;0),"+ / –",(IF(COUNTIFS(Energy_rating, 1, Energy_action, $B$35&amp;": "&amp;$B36, Energy_ID, DI$8)&gt;0, "+",(IF(COUNTIFS(Energy_rating, -1, Energy_action, $B$35&amp;": "&amp;$B36, Energy_ID, DI$8)&gt;0,"–", "")))))</f>
        <v/>
      </c>
      <c r="DJ36" s="242" t="str">
        <f t="shared" si="84"/>
        <v/>
      </c>
      <c r="DK36" s="242" t="str">
        <f t="shared" si="84"/>
        <v/>
      </c>
      <c r="DL36" s="242" t="str">
        <f t="shared" si="84"/>
        <v/>
      </c>
      <c r="DM36" s="242" t="str">
        <f t="shared" si="84"/>
        <v/>
      </c>
      <c r="DN36" s="242" t="str">
        <f t="shared" si="84"/>
        <v/>
      </c>
      <c r="DO36" s="242" t="str">
        <f t="shared" si="84"/>
        <v/>
      </c>
      <c r="DP36" s="242" t="str">
        <f t="shared" si="84"/>
        <v/>
      </c>
      <c r="DQ36" s="242" t="str">
        <f t="shared" si="84"/>
        <v/>
      </c>
      <c r="DR36" s="242" t="str">
        <f t="shared" si="84"/>
        <v/>
      </c>
      <c r="DS36" s="242" t="str">
        <f t="shared" ref="DS36:DX38" si="85">IF(AND(COUNTIFS(Energy_rating, 1, Energy_action, $B$35&amp;": "&amp;$B36, Energy_ID, DS$8)&gt;0,COUNTIFS(Energy_rating, -1, Energy_action, $B$35&amp;": "&amp;$B36, Energy_ID, DS$8)&gt;0),"+ / –",(IF(COUNTIFS(Energy_rating, 1, Energy_action, $B$35&amp;": "&amp;$B36, Energy_ID, DS$8)&gt;0, "+",(IF(COUNTIFS(Energy_rating, -1, Energy_action, $B$35&amp;": "&amp;$B36, Energy_ID, DS$8)&gt;0,"–", "")))))</f>
        <v/>
      </c>
      <c r="DT36" s="242" t="str">
        <f t="shared" si="85"/>
        <v/>
      </c>
      <c r="DU36" s="242" t="str">
        <f t="shared" si="85"/>
        <v/>
      </c>
      <c r="DV36" s="242" t="str">
        <f t="shared" si="85"/>
        <v/>
      </c>
      <c r="DW36" s="242" t="str">
        <f t="shared" si="85"/>
        <v/>
      </c>
      <c r="DX36" s="243" t="str">
        <f t="shared" si="85"/>
        <v/>
      </c>
    </row>
    <row r="37" spans="1:128" ht="15.45" customHeight="1" outlineLevel="2" x14ac:dyDescent="0.4">
      <c r="A37" s="36"/>
      <c r="B37" s="155" t="s">
        <v>796</v>
      </c>
      <c r="C37" s="236" t="str">
        <f t="shared" si="73"/>
        <v/>
      </c>
      <c r="D37" s="237" t="str">
        <f t="shared" si="73"/>
        <v>–</v>
      </c>
      <c r="E37" s="237" t="str">
        <f t="shared" si="73"/>
        <v/>
      </c>
      <c r="F37" s="237" t="str">
        <f t="shared" si="73"/>
        <v/>
      </c>
      <c r="G37" s="238" t="str">
        <f t="shared" si="73"/>
        <v/>
      </c>
      <c r="H37" s="239" t="str">
        <f t="shared" si="73"/>
        <v/>
      </c>
      <c r="I37" s="237" t="str">
        <f t="shared" si="73"/>
        <v/>
      </c>
      <c r="J37" s="237" t="str">
        <f t="shared" si="73"/>
        <v/>
      </c>
      <c r="K37" s="237" t="str">
        <f t="shared" si="73"/>
        <v/>
      </c>
      <c r="L37" s="240" t="str">
        <f t="shared" si="73"/>
        <v/>
      </c>
      <c r="M37" s="236" t="str">
        <f t="shared" si="74"/>
        <v/>
      </c>
      <c r="N37" s="237" t="str">
        <f t="shared" si="74"/>
        <v/>
      </c>
      <c r="O37" s="237" t="str">
        <f t="shared" si="74"/>
        <v/>
      </c>
      <c r="P37" s="237" t="str">
        <f t="shared" si="74"/>
        <v>+ / –</v>
      </c>
      <c r="Q37" s="237" t="str">
        <f t="shared" si="74"/>
        <v/>
      </c>
      <c r="R37" s="237" t="str">
        <f t="shared" si="74"/>
        <v/>
      </c>
      <c r="S37" s="237" t="str">
        <f t="shared" si="74"/>
        <v/>
      </c>
      <c r="T37" s="237" t="str">
        <f t="shared" si="74"/>
        <v/>
      </c>
      <c r="U37" s="238" t="str">
        <f t="shared" si="74"/>
        <v>+ / –</v>
      </c>
      <c r="V37" s="239" t="str">
        <f t="shared" si="74"/>
        <v/>
      </c>
      <c r="W37" s="237" t="str">
        <f t="shared" si="75"/>
        <v/>
      </c>
      <c r="X37" s="237" t="str">
        <f t="shared" si="75"/>
        <v/>
      </c>
      <c r="Y37" s="237" t="str">
        <f t="shared" si="75"/>
        <v/>
      </c>
      <c r="Z37" s="237" t="str">
        <f t="shared" si="75"/>
        <v/>
      </c>
      <c r="AA37" s="237" t="str">
        <f t="shared" si="75"/>
        <v/>
      </c>
      <c r="AB37" s="240" t="str">
        <f t="shared" si="75"/>
        <v/>
      </c>
      <c r="AC37" s="236" t="str">
        <f t="shared" si="75"/>
        <v/>
      </c>
      <c r="AD37" s="237" t="str">
        <f t="shared" si="75"/>
        <v/>
      </c>
      <c r="AE37" s="237" t="str">
        <f t="shared" si="75"/>
        <v/>
      </c>
      <c r="AF37" s="237" t="str">
        <f t="shared" si="75"/>
        <v/>
      </c>
      <c r="AG37" s="237" t="str">
        <f t="shared" si="76"/>
        <v/>
      </c>
      <c r="AH37" s="238" t="str">
        <f t="shared" si="76"/>
        <v/>
      </c>
      <c r="AI37" s="239" t="str">
        <f t="shared" si="76"/>
        <v/>
      </c>
      <c r="AJ37" s="237" t="str">
        <f t="shared" si="76"/>
        <v/>
      </c>
      <c r="AK37" s="237" t="str">
        <f t="shared" si="76"/>
        <v>–</v>
      </c>
      <c r="AL37" s="237" t="str">
        <f t="shared" si="76"/>
        <v>–</v>
      </c>
      <c r="AM37" s="237" t="str">
        <f t="shared" si="76"/>
        <v/>
      </c>
      <c r="AN37" s="240" t="str">
        <f t="shared" si="76"/>
        <v/>
      </c>
      <c r="AO37" s="236" t="str">
        <f t="shared" si="76"/>
        <v>+ / –</v>
      </c>
      <c r="AP37" s="237" t="str">
        <f t="shared" si="76"/>
        <v/>
      </c>
      <c r="AQ37" s="238" t="str">
        <f t="shared" si="77"/>
        <v>–</v>
      </c>
      <c r="AR37" s="239" t="str">
        <f t="shared" si="77"/>
        <v>+</v>
      </c>
      <c r="AS37" s="237" t="str">
        <f t="shared" si="77"/>
        <v>+ / –</v>
      </c>
      <c r="AT37" s="237" t="str">
        <f t="shared" si="77"/>
        <v>+</v>
      </c>
      <c r="AU37" s="237" t="str">
        <f t="shared" si="77"/>
        <v>+ / –</v>
      </c>
      <c r="AV37" s="237" t="str">
        <f t="shared" si="77"/>
        <v>+ / –</v>
      </c>
      <c r="AW37" s="237" t="str">
        <f t="shared" si="77"/>
        <v/>
      </c>
      <c r="AX37" s="237" t="str">
        <f t="shared" si="77"/>
        <v/>
      </c>
      <c r="AY37" s="237" t="str">
        <f t="shared" si="77"/>
        <v/>
      </c>
      <c r="AZ37" s="237" t="str">
        <f t="shared" si="77"/>
        <v/>
      </c>
      <c r="BA37" s="240"/>
      <c r="BB37" s="236" t="str">
        <f t="shared" si="78"/>
        <v>+ / –</v>
      </c>
      <c r="BC37" s="237" t="str">
        <f t="shared" si="78"/>
        <v>+ / –</v>
      </c>
      <c r="BD37" s="237" t="str">
        <f t="shared" si="78"/>
        <v/>
      </c>
      <c r="BE37" s="237" t="str">
        <f t="shared" si="78"/>
        <v>+ / –</v>
      </c>
      <c r="BF37" s="238" t="str">
        <f t="shared" si="78"/>
        <v>+</v>
      </c>
      <c r="BG37" s="239" t="str">
        <f t="shared" si="78"/>
        <v/>
      </c>
      <c r="BH37" s="237" t="str">
        <f t="shared" si="78"/>
        <v/>
      </c>
      <c r="BI37" s="237" t="str">
        <f t="shared" si="78"/>
        <v/>
      </c>
      <c r="BJ37" s="237" t="str">
        <f t="shared" si="78"/>
        <v/>
      </c>
      <c r="BK37" s="237" t="str">
        <f t="shared" si="79"/>
        <v/>
      </c>
      <c r="BL37" s="237" t="str">
        <f t="shared" si="79"/>
        <v/>
      </c>
      <c r="BM37" s="240" t="str">
        <f t="shared" si="79"/>
        <v/>
      </c>
      <c r="BN37" s="236" t="str">
        <f t="shared" si="79"/>
        <v>–</v>
      </c>
      <c r="BO37" s="237" t="str">
        <f t="shared" si="79"/>
        <v>+ / –</v>
      </c>
      <c r="BP37" s="237" t="str">
        <f t="shared" si="79"/>
        <v>+ / –</v>
      </c>
      <c r="BQ37" s="237" t="str">
        <f t="shared" si="79"/>
        <v/>
      </c>
      <c r="BR37" s="237" t="str">
        <f t="shared" si="79"/>
        <v/>
      </c>
      <c r="BS37" s="237" t="str">
        <f t="shared" si="79"/>
        <v>+ / –</v>
      </c>
      <c r="BT37" s="238" t="str">
        <f t="shared" si="79"/>
        <v/>
      </c>
      <c r="BU37" s="239" t="str">
        <f t="shared" si="80"/>
        <v/>
      </c>
      <c r="BV37" s="237" t="str">
        <f t="shared" si="80"/>
        <v>–</v>
      </c>
      <c r="BW37" s="237" t="str">
        <f t="shared" si="80"/>
        <v/>
      </c>
      <c r="BX37" s="237" t="str">
        <f t="shared" si="80"/>
        <v/>
      </c>
      <c r="BY37" s="237" t="str">
        <f t="shared" si="80"/>
        <v/>
      </c>
      <c r="BZ37" s="237" t="str">
        <f t="shared" si="80"/>
        <v/>
      </c>
      <c r="CA37" s="237" t="str">
        <f t="shared" si="80"/>
        <v/>
      </c>
      <c r="CB37" s="240" t="str">
        <f t="shared" si="80"/>
        <v/>
      </c>
      <c r="CC37" s="241" t="str">
        <f t="shared" si="80"/>
        <v/>
      </c>
      <c r="CD37" s="242" t="str">
        <f t="shared" si="80"/>
        <v/>
      </c>
      <c r="CE37" s="243" t="str">
        <f t="shared" si="81"/>
        <v/>
      </c>
      <c r="CF37" s="239" t="str">
        <f t="shared" si="81"/>
        <v>–</v>
      </c>
      <c r="CG37" s="237" t="str">
        <f t="shared" si="81"/>
        <v/>
      </c>
      <c r="CH37" s="237" t="str">
        <f t="shared" si="81"/>
        <v/>
      </c>
      <c r="CI37" s="237" t="str">
        <f t="shared" si="81"/>
        <v/>
      </c>
      <c r="CJ37" s="237" t="str">
        <f t="shared" si="81"/>
        <v/>
      </c>
      <c r="CK37" s="237" t="str">
        <f t="shared" si="81"/>
        <v/>
      </c>
      <c r="CL37" s="240" t="str">
        <f t="shared" si="81"/>
        <v/>
      </c>
      <c r="CM37" s="236" t="str">
        <f t="shared" si="81"/>
        <v>–</v>
      </c>
      <c r="CN37" s="237" t="str">
        <f t="shared" si="81"/>
        <v/>
      </c>
      <c r="CO37" s="237" t="str">
        <f t="shared" si="82"/>
        <v/>
      </c>
      <c r="CP37" s="237" t="str">
        <f t="shared" si="82"/>
        <v/>
      </c>
      <c r="CQ37" s="237" t="str">
        <f t="shared" si="82"/>
        <v>–</v>
      </c>
      <c r="CR37" s="237" t="str">
        <f t="shared" si="82"/>
        <v/>
      </c>
      <c r="CS37" s="237" t="str">
        <f t="shared" si="82"/>
        <v/>
      </c>
      <c r="CT37" s="237" t="str">
        <f t="shared" si="82"/>
        <v/>
      </c>
      <c r="CU37" s="238" t="str">
        <f t="shared" si="82"/>
        <v/>
      </c>
      <c r="CV37" s="239" t="str">
        <f t="shared" si="82"/>
        <v/>
      </c>
      <c r="CW37" s="237" t="str">
        <f t="shared" si="82"/>
        <v/>
      </c>
      <c r="CX37" s="237" t="str">
        <f t="shared" si="82"/>
        <v/>
      </c>
      <c r="CY37" s="237" t="str">
        <f t="shared" si="83"/>
        <v/>
      </c>
      <c r="CZ37" s="237" t="str">
        <f t="shared" si="83"/>
        <v/>
      </c>
      <c r="DA37" s="237" t="str">
        <f t="shared" si="83"/>
        <v/>
      </c>
      <c r="DB37" s="237" t="str">
        <f t="shared" si="83"/>
        <v/>
      </c>
      <c r="DC37" s="237" t="str">
        <f t="shared" si="83"/>
        <v/>
      </c>
      <c r="DD37" s="237" t="str">
        <f t="shared" si="83"/>
        <v/>
      </c>
      <c r="DE37" s="240" t="str">
        <f t="shared" si="83"/>
        <v/>
      </c>
      <c r="DF37" s="241" t="str">
        <f t="shared" si="83"/>
        <v/>
      </c>
      <c r="DG37" s="242" t="str">
        <f t="shared" si="83"/>
        <v/>
      </c>
      <c r="DH37" s="242" t="str">
        <f t="shared" si="83"/>
        <v/>
      </c>
      <c r="DI37" s="242" t="str">
        <f t="shared" si="84"/>
        <v/>
      </c>
      <c r="DJ37" s="242" t="str">
        <f t="shared" si="84"/>
        <v/>
      </c>
      <c r="DK37" s="242" t="str">
        <f t="shared" si="84"/>
        <v/>
      </c>
      <c r="DL37" s="242" t="str">
        <f t="shared" si="84"/>
        <v/>
      </c>
      <c r="DM37" s="242" t="str">
        <f t="shared" si="84"/>
        <v/>
      </c>
      <c r="DN37" s="242" t="str">
        <f t="shared" si="84"/>
        <v/>
      </c>
      <c r="DO37" s="242" t="str">
        <f t="shared" si="84"/>
        <v/>
      </c>
      <c r="DP37" s="242" t="str">
        <f t="shared" si="84"/>
        <v/>
      </c>
      <c r="DQ37" s="242" t="str">
        <f t="shared" si="84"/>
        <v/>
      </c>
      <c r="DR37" s="242" t="str">
        <f t="shared" si="84"/>
        <v/>
      </c>
      <c r="DS37" s="242" t="str">
        <f t="shared" si="85"/>
        <v/>
      </c>
      <c r="DT37" s="242" t="str">
        <f t="shared" si="85"/>
        <v/>
      </c>
      <c r="DU37" s="242" t="str">
        <f t="shared" si="85"/>
        <v/>
      </c>
      <c r="DV37" s="242" t="str">
        <f t="shared" si="85"/>
        <v/>
      </c>
      <c r="DW37" s="242" t="str">
        <f t="shared" si="85"/>
        <v/>
      </c>
      <c r="DX37" s="243" t="str">
        <f t="shared" si="85"/>
        <v/>
      </c>
    </row>
    <row r="38" spans="1:128" ht="15.45" customHeight="1" outlineLevel="2" x14ac:dyDescent="0.4">
      <c r="A38" s="36"/>
      <c r="B38" s="155" t="s">
        <v>798</v>
      </c>
      <c r="C38" s="236" t="str">
        <f t="shared" si="73"/>
        <v/>
      </c>
      <c r="D38" s="237" t="str">
        <f t="shared" si="73"/>
        <v>–</v>
      </c>
      <c r="E38" s="237" t="str">
        <f t="shared" si="73"/>
        <v/>
      </c>
      <c r="F38" s="237" t="str">
        <f t="shared" si="73"/>
        <v/>
      </c>
      <c r="G38" s="238" t="str">
        <f t="shared" si="73"/>
        <v/>
      </c>
      <c r="H38" s="239" t="str">
        <f t="shared" si="73"/>
        <v/>
      </c>
      <c r="I38" s="237" t="str">
        <f t="shared" si="73"/>
        <v/>
      </c>
      <c r="J38" s="237" t="str">
        <f t="shared" si="73"/>
        <v/>
      </c>
      <c r="K38" s="237" t="str">
        <f t="shared" si="73"/>
        <v/>
      </c>
      <c r="L38" s="240" t="str">
        <f t="shared" si="73"/>
        <v/>
      </c>
      <c r="M38" s="236" t="str">
        <f t="shared" si="74"/>
        <v/>
      </c>
      <c r="N38" s="237" t="str">
        <f t="shared" si="74"/>
        <v/>
      </c>
      <c r="O38" s="237" t="str">
        <f t="shared" si="74"/>
        <v/>
      </c>
      <c r="P38" s="237" t="str">
        <f t="shared" si="74"/>
        <v>+ / –</v>
      </c>
      <c r="Q38" s="237" t="str">
        <f t="shared" si="74"/>
        <v/>
      </c>
      <c r="R38" s="237" t="str">
        <f t="shared" si="74"/>
        <v/>
      </c>
      <c r="S38" s="237" t="str">
        <f t="shared" si="74"/>
        <v/>
      </c>
      <c r="T38" s="237" t="str">
        <f t="shared" si="74"/>
        <v/>
      </c>
      <c r="U38" s="238" t="str">
        <f t="shared" si="74"/>
        <v>+ / –</v>
      </c>
      <c r="V38" s="239" t="str">
        <f t="shared" si="74"/>
        <v/>
      </c>
      <c r="W38" s="237" t="str">
        <f t="shared" si="75"/>
        <v/>
      </c>
      <c r="X38" s="237" t="str">
        <f t="shared" si="75"/>
        <v/>
      </c>
      <c r="Y38" s="237" t="str">
        <f t="shared" si="75"/>
        <v/>
      </c>
      <c r="Z38" s="237" t="str">
        <f t="shared" si="75"/>
        <v/>
      </c>
      <c r="AA38" s="237" t="str">
        <f t="shared" si="75"/>
        <v/>
      </c>
      <c r="AB38" s="240" t="str">
        <f t="shared" si="75"/>
        <v/>
      </c>
      <c r="AC38" s="236" t="str">
        <f t="shared" si="75"/>
        <v/>
      </c>
      <c r="AD38" s="237" t="str">
        <f t="shared" si="75"/>
        <v/>
      </c>
      <c r="AE38" s="237" t="str">
        <f t="shared" si="75"/>
        <v/>
      </c>
      <c r="AF38" s="237" t="str">
        <f t="shared" si="75"/>
        <v/>
      </c>
      <c r="AG38" s="237" t="str">
        <f t="shared" si="76"/>
        <v/>
      </c>
      <c r="AH38" s="238" t="str">
        <f t="shared" si="76"/>
        <v/>
      </c>
      <c r="AI38" s="239" t="str">
        <f t="shared" si="76"/>
        <v/>
      </c>
      <c r="AJ38" s="237" t="str">
        <f t="shared" si="76"/>
        <v/>
      </c>
      <c r="AK38" s="237" t="str">
        <f t="shared" si="76"/>
        <v>–</v>
      </c>
      <c r="AL38" s="237" t="str">
        <f t="shared" si="76"/>
        <v>–</v>
      </c>
      <c r="AM38" s="237" t="str">
        <f t="shared" si="76"/>
        <v/>
      </c>
      <c r="AN38" s="240" t="str">
        <f t="shared" si="76"/>
        <v/>
      </c>
      <c r="AO38" s="236" t="str">
        <f t="shared" si="76"/>
        <v>+ / –</v>
      </c>
      <c r="AP38" s="237" t="str">
        <f t="shared" si="76"/>
        <v/>
      </c>
      <c r="AQ38" s="238" t="str">
        <f t="shared" si="77"/>
        <v/>
      </c>
      <c r="AR38" s="239" t="str">
        <f t="shared" si="77"/>
        <v>+</v>
      </c>
      <c r="AS38" s="237" t="str">
        <f t="shared" si="77"/>
        <v>+</v>
      </c>
      <c r="AT38" s="237" t="str">
        <f t="shared" si="77"/>
        <v>+</v>
      </c>
      <c r="AU38" s="237" t="str">
        <f t="shared" si="77"/>
        <v>+ / –</v>
      </c>
      <c r="AV38" s="237" t="str">
        <f t="shared" si="77"/>
        <v>+ / –</v>
      </c>
      <c r="AW38" s="237" t="str">
        <f t="shared" si="77"/>
        <v/>
      </c>
      <c r="AX38" s="237" t="str">
        <f t="shared" si="77"/>
        <v/>
      </c>
      <c r="AY38" s="237" t="str">
        <f t="shared" si="77"/>
        <v/>
      </c>
      <c r="AZ38" s="237" t="str">
        <f t="shared" si="77"/>
        <v/>
      </c>
      <c r="BA38" s="240"/>
      <c r="BB38" s="236" t="str">
        <f t="shared" si="78"/>
        <v>+ / –</v>
      </c>
      <c r="BC38" s="237" t="str">
        <f t="shared" si="78"/>
        <v>+ / –</v>
      </c>
      <c r="BD38" s="237" t="str">
        <f t="shared" si="78"/>
        <v/>
      </c>
      <c r="BE38" s="237" t="str">
        <f t="shared" si="78"/>
        <v>+ / –</v>
      </c>
      <c r="BF38" s="238" t="str">
        <f t="shared" si="78"/>
        <v>+</v>
      </c>
      <c r="BG38" s="239" t="str">
        <f t="shared" si="78"/>
        <v/>
      </c>
      <c r="BH38" s="237" t="str">
        <f t="shared" si="78"/>
        <v/>
      </c>
      <c r="BI38" s="237" t="str">
        <f t="shared" si="78"/>
        <v/>
      </c>
      <c r="BJ38" s="237" t="str">
        <f t="shared" si="78"/>
        <v/>
      </c>
      <c r="BK38" s="237" t="str">
        <f t="shared" si="79"/>
        <v/>
      </c>
      <c r="BL38" s="237" t="str">
        <f t="shared" si="79"/>
        <v/>
      </c>
      <c r="BM38" s="240" t="str">
        <f t="shared" si="79"/>
        <v/>
      </c>
      <c r="BN38" s="236" t="str">
        <f t="shared" si="79"/>
        <v>–</v>
      </c>
      <c r="BO38" s="237" t="str">
        <f t="shared" si="79"/>
        <v>+ / –</v>
      </c>
      <c r="BP38" s="237" t="str">
        <f t="shared" si="79"/>
        <v>+ / –</v>
      </c>
      <c r="BQ38" s="237" t="str">
        <f t="shared" si="79"/>
        <v/>
      </c>
      <c r="BR38" s="237" t="str">
        <f t="shared" si="79"/>
        <v/>
      </c>
      <c r="BS38" s="237" t="str">
        <f t="shared" si="79"/>
        <v>+ / –</v>
      </c>
      <c r="BT38" s="238" t="str">
        <f t="shared" si="79"/>
        <v/>
      </c>
      <c r="BU38" s="239" t="str">
        <f t="shared" si="80"/>
        <v/>
      </c>
      <c r="BV38" s="237" t="str">
        <f t="shared" si="80"/>
        <v/>
      </c>
      <c r="BW38" s="237" t="str">
        <f t="shared" si="80"/>
        <v/>
      </c>
      <c r="BX38" s="237" t="str">
        <f t="shared" si="80"/>
        <v>–</v>
      </c>
      <c r="BY38" s="237" t="str">
        <f t="shared" si="80"/>
        <v/>
      </c>
      <c r="BZ38" s="237" t="str">
        <f t="shared" si="80"/>
        <v/>
      </c>
      <c r="CA38" s="237" t="str">
        <f t="shared" si="80"/>
        <v/>
      </c>
      <c r="CB38" s="240" t="str">
        <f t="shared" si="80"/>
        <v/>
      </c>
      <c r="CC38" s="241" t="str">
        <f t="shared" si="80"/>
        <v/>
      </c>
      <c r="CD38" s="242" t="str">
        <f t="shared" si="80"/>
        <v/>
      </c>
      <c r="CE38" s="243" t="str">
        <f t="shared" si="81"/>
        <v/>
      </c>
      <c r="CF38" s="239" t="str">
        <f t="shared" si="81"/>
        <v>–</v>
      </c>
      <c r="CG38" s="237" t="str">
        <f t="shared" si="81"/>
        <v/>
      </c>
      <c r="CH38" s="237" t="str">
        <f t="shared" si="81"/>
        <v/>
      </c>
      <c r="CI38" s="237" t="str">
        <f t="shared" si="81"/>
        <v/>
      </c>
      <c r="CJ38" s="237" t="str">
        <f t="shared" si="81"/>
        <v/>
      </c>
      <c r="CK38" s="237" t="str">
        <f t="shared" si="81"/>
        <v/>
      </c>
      <c r="CL38" s="240" t="str">
        <f t="shared" si="81"/>
        <v/>
      </c>
      <c r="CM38" s="236" t="str">
        <f t="shared" si="81"/>
        <v>–</v>
      </c>
      <c r="CN38" s="237" t="str">
        <f t="shared" si="81"/>
        <v/>
      </c>
      <c r="CO38" s="237" t="str">
        <f t="shared" si="82"/>
        <v/>
      </c>
      <c r="CP38" s="237" t="str">
        <f t="shared" si="82"/>
        <v/>
      </c>
      <c r="CQ38" s="237" t="str">
        <f t="shared" si="82"/>
        <v>+ / –</v>
      </c>
      <c r="CR38" s="237" t="str">
        <f t="shared" si="82"/>
        <v/>
      </c>
      <c r="CS38" s="237" t="str">
        <f t="shared" si="82"/>
        <v/>
      </c>
      <c r="CT38" s="237" t="str">
        <f t="shared" si="82"/>
        <v/>
      </c>
      <c r="CU38" s="238" t="str">
        <f t="shared" si="82"/>
        <v/>
      </c>
      <c r="CV38" s="239" t="str">
        <f t="shared" si="82"/>
        <v/>
      </c>
      <c r="CW38" s="237" t="str">
        <f t="shared" si="82"/>
        <v/>
      </c>
      <c r="CX38" s="237" t="str">
        <f t="shared" si="82"/>
        <v/>
      </c>
      <c r="CY38" s="237" t="str">
        <f t="shared" si="83"/>
        <v/>
      </c>
      <c r="CZ38" s="237" t="str">
        <f t="shared" si="83"/>
        <v/>
      </c>
      <c r="DA38" s="237" t="str">
        <f t="shared" si="83"/>
        <v/>
      </c>
      <c r="DB38" s="237" t="str">
        <f t="shared" si="83"/>
        <v/>
      </c>
      <c r="DC38" s="237" t="str">
        <f t="shared" si="83"/>
        <v/>
      </c>
      <c r="DD38" s="237" t="str">
        <f t="shared" si="83"/>
        <v/>
      </c>
      <c r="DE38" s="240" t="str">
        <f t="shared" si="83"/>
        <v/>
      </c>
      <c r="DF38" s="241" t="str">
        <f t="shared" si="83"/>
        <v/>
      </c>
      <c r="DG38" s="242" t="str">
        <f t="shared" si="83"/>
        <v/>
      </c>
      <c r="DH38" s="242" t="str">
        <f t="shared" si="83"/>
        <v/>
      </c>
      <c r="DI38" s="242" t="str">
        <f t="shared" si="84"/>
        <v/>
      </c>
      <c r="DJ38" s="242" t="str">
        <f t="shared" si="84"/>
        <v/>
      </c>
      <c r="DK38" s="242" t="str">
        <f t="shared" si="84"/>
        <v/>
      </c>
      <c r="DL38" s="242" t="str">
        <f t="shared" si="84"/>
        <v/>
      </c>
      <c r="DM38" s="242" t="str">
        <f t="shared" si="84"/>
        <v/>
      </c>
      <c r="DN38" s="242" t="str">
        <f t="shared" si="84"/>
        <v/>
      </c>
      <c r="DO38" s="242" t="str">
        <f t="shared" si="84"/>
        <v/>
      </c>
      <c r="DP38" s="242" t="str">
        <f t="shared" si="84"/>
        <v/>
      </c>
      <c r="DQ38" s="242" t="str">
        <f t="shared" si="84"/>
        <v/>
      </c>
      <c r="DR38" s="242" t="str">
        <f t="shared" si="84"/>
        <v/>
      </c>
      <c r="DS38" s="242" t="str">
        <f t="shared" si="85"/>
        <v/>
      </c>
      <c r="DT38" s="242" t="str">
        <f t="shared" si="85"/>
        <v/>
      </c>
      <c r="DU38" s="242" t="str">
        <f t="shared" si="85"/>
        <v/>
      </c>
      <c r="DV38" s="242" t="str">
        <f t="shared" si="85"/>
        <v/>
      </c>
      <c r="DW38" s="242" t="str">
        <f t="shared" si="85"/>
        <v/>
      </c>
      <c r="DX38" s="243" t="str">
        <f t="shared" si="85"/>
        <v/>
      </c>
    </row>
    <row r="39" spans="1:128" x14ac:dyDescent="0.4">
      <c r="A39" s="36"/>
      <c r="B39" s="152" t="s">
        <v>0</v>
      </c>
      <c r="C39" s="236" t="str">
        <f t="shared" ref="C39:AH39" si="86">IF(AND(COUNTIFS(Energy_rating, 1, Energy_subsector, $B39, Energy_ID, C$8)&gt;0,COUNTIFS(Energy_rating, -1, Energy_subsector, $B39, Energy_ID, C$8)&gt;0),"+ / –",(IF(COUNTIFS(Energy_rating, 1, Energy_subsector, $B39, Energy_ID, C$8)&gt;0, "+",(IF(COUNTIFS(Energy_rating, -1, Energy_subsector, $B39, Energy_ID, C$8)&gt;0,"–", "")))))</f>
        <v/>
      </c>
      <c r="D39" s="237" t="str">
        <f t="shared" si="86"/>
        <v/>
      </c>
      <c r="E39" s="237" t="str">
        <f t="shared" si="86"/>
        <v/>
      </c>
      <c r="F39" s="237" t="str">
        <f t="shared" si="86"/>
        <v/>
      </c>
      <c r="G39" s="238" t="str">
        <f t="shared" si="86"/>
        <v/>
      </c>
      <c r="H39" s="239" t="str">
        <f t="shared" si="86"/>
        <v/>
      </c>
      <c r="I39" s="237" t="str">
        <f t="shared" si="86"/>
        <v/>
      </c>
      <c r="J39" s="237" t="str">
        <f t="shared" si="86"/>
        <v/>
      </c>
      <c r="K39" s="237" t="str">
        <f t="shared" si="86"/>
        <v/>
      </c>
      <c r="L39" s="240" t="str">
        <f t="shared" si="86"/>
        <v/>
      </c>
      <c r="M39" s="236" t="str">
        <f t="shared" si="86"/>
        <v/>
      </c>
      <c r="N39" s="237" t="str">
        <f t="shared" si="86"/>
        <v/>
      </c>
      <c r="O39" s="237" t="str">
        <f t="shared" si="86"/>
        <v/>
      </c>
      <c r="P39" s="237" t="str">
        <f t="shared" si="86"/>
        <v>+</v>
      </c>
      <c r="Q39" s="237" t="str">
        <f t="shared" si="86"/>
        <v/>
      </c>
      <c r="R39" s="237" t="str">
        <f t="shared" si="86"/>
        <v/>
      </c>
      <c r="S39" s="237" t="str">
        <f t="shared" si="86"/>
        <v/>
      </c>
      <c r="T39" s="237" t="str">
        <f t="shared" si="86"/>
        <v/>
      </c>
      <c r="U39" s="238" t="str">
        <f t="shared" si="86"/>
        <v>+</v>
      </c>
      <c r="V39" s="239" t="str">
        <f t="shared" si="86"/>
        <v/>
      </c>
      <c r="W39" s="237" t="str">
        <f t="shared" si="86"/>
        <v/>
      </c>
      <c r="X39" s="237" t="str">
        <f t="shared" si="86"/>
        <v/>
      </c>
      <c r="Y39" s="237" t="str">
        <f t="shared" si="86"/>
        <v/>
      </c>
      <c r="Z39" s="237" t="str">
        <f t="shared" si="86"/>
        <v/>
      </c>
      <c r="AA39" s="237" t="str">
        <f t="shared" si="86"/>
        <v/>
      </c>
      <c r="AB39" s="240" t="str">
        <f t="shared" si="86"/>
        <v/>
      </c>
      <c r="AC39" s="236" t="str">
        <f t="shared" si="86"/>
        <v/>
      </c>
      <c r="AD39" s="237" t="str">
        <f t="shared" si="86"/>
        <v/>
      </c>
      <c r="AE39" s="237" t="str">
        <f t="shared" si="86"/>
        <v/>
      </c>
      <c r="AF39" s="237" t="str">
        <f t="shared" si="86"/>
        <v/>
      </c>
      <c r="AG39" s="237" t="str">
        <f t="shared" si="86"/>
        <v/>
      </c>
      <c r="AH39" s="238" t="str">
        <f t="shared" si="86"/>
        <v/>
      </c>
      <c r="AI39" s="239" t="str">
        <f t="shared" ref="AI39:BN39" si="87">IF(AND(COUNTIFS(Energy_rating, 1, Energy_subsector, $B39, Energy_ID, AI$8)&gt;0,COUNTIFS(Energy_rating, -1, Energy_subsector, $B39, Energy_ID, AI$8)&gt;0),"+ / –",(IF(COUNTIFS(Energy_rating, 1, Energy_subsector, $B39, Energy_ID, AI$8)&gt;0, "+",(IF(COUNTIFS(Energy_rating, -1, Energy_subsector, $B39, Energy_ID, AI$8)&gt;0,"–", "")))))</f>
        <v/>
      </c>
      <c r="AJ39" s="237" t="str">
        <f t="shared" si="87"/>
        <v/>
      </c>
      <c r="AK39" s="237" t="str">
        <f t="shared" si="87"/>
        <v>+</v>
      </c>
      <c r="AL39" s="237" t="str">
        <f t="shared" si="87"/>
        <v>+</v>
      </c>
      <c r="AM39" s="237" t="str">
        <f t="shared" si="87"/>
        <v/>
      </c>
      <c r="AN39" s="240" t="str">
        <f t="shared" si="87"/>
        <v/>
      </c>
      <c r="AO39" s="236" t="str">
        <f t="shared" si="87"/>
        <v>+</v>
      </c>
      <c r="AP39" s="237" t="str">
        <f t="shared" si="87"/>
        <v/>
      </c>
      <c r="AQ39" s="238" t="str">
        <f t="shared" si="87"/>
        <v>+</v>
      </c>
      <c r="AR39" s="239" t="str">
        <f t="shared" si="87"/>
        <v>+</v>
      </c>
      <c r="AS39" s="237" t="str">
        <f t="shared" si="87"/>
        <v>+</v>
      </c>
      <c r="AT39" s="237" t="str">
        <f t="shared" si="87"/>
        <v>+</v>
      </c>
      <c r="AU39" s="237" t="str">
        <f t="shared" si="87"/>
        <v>+</v>
      </c>
      <c r="AV39" s="237" t="str">
        <f t="shared" si="87"/>
        <v/>
      </c>
      <c r="AW39" s="237" t="str">
        <f t="shared" si="87"/>
        <v/>
      </c>
      <c r="AX39" s="237" t="str">
        <f t="shared" si="87"/>
        <v/>
      </c>
      <c r="AY39" s="237" t="str">
        <f t="shared" si="87"/>
        <v/>
      </c>
      <c r="AZ39" s="237" t="str">
        <f t="shared" si="87"/>
        <v/>
      </c>
      <c r="BA39" s="240"/>
      <c r="BB39" s="236" t="str">
        <f t="shared" si="87"/>
        <v>+</v>
      </c>
      <c r="BC39" s="237" t="str">
        <f t="shared" si="87"/>
        <v>+</v>
      </c>
      <c r="BD39" s="237" t="str">
        <f t="shared" si="87"/>
        <v/>
      </c>
      <c r="BE39" s="237" t="str">
        <f t="shared" si="87"/>
        <v>+</v>
      </c>
      <c r="BF39" s="238" t="str">
        <f t="shared" si="87"/>
        <v>+</v>
      </c>
      <c r="BG39" s="239" t="str">
        <f t="shared" si="87"/>
        <v/>
      </c>
      <c r="BH39" s="237" t="str">
        <f t="shared" si="87"/>
        <v/>
      </c>
      <c r="BI39" s="237" t="str">
        <f t="shared" si="87"/>
        <v/>
      </c>
      <c r="BJ39" s="237" t="str">
        <f t="shared" si="87"/>
        <v/>
      </c>
      <c r="BK39" s="237" t="str">
        <f t="shared" si="87"/>
        <v/>
      </c>
      <c r="BL39" s="237" t="str">
        <f t="shared" si="87"/>
        <v/>
      </c>
      <c r="BM39" s="240" t="str">
        <f t="shared" si="87"/>
        <v/>
      </c>
      <c r="BN39" s="236" t="str">
        <f t="shared" si="87"/>
        <v/>
      </c>
      <c r="BO39" s="237" t="str">
        <f t="shared" ref="BO39:CT39" si="88">IF(AND(COUNTIFS(Energy_rating, 1, Energy_subsector, $B39, Energy_ID, BO$8)&gt;0,COUNTIFS(Energy_rating, -1, Energy_subsector, $B39, Energy_ID, BO$8)&gt;0),"+ / –",(IF(COUNTIFS(Energy_rating, 1, Energy_subsector, $B39, Energy_ID, BO$8)&gt;0, "+",(IF(COUNTIFS(Energy_rating, -1, Energy_subsector, $B39, Energy_ID, BO$8)&gt;0,"–", "")))))</f>
        <v/>
      </c>
      <c r="BP39" s="237" t="str">
        <f t="shared" si="88"/>
        <v>+</v>
      </c>
      <c r="BQ39" s="237" t="str">
        <f t="shared" si="88"/>
        <v/>
      </c>
      <c r="BR39" s="237" t="str">
        <f t="shared" si="88"/>
        <v/>
      </c>
      <c r="BS39" s="237" t="str">
        <f t="shared" si="88"/>
        <v>+</v>
      </c>
      <c r="BT39" s="238" t="str">
        <f t="shared" si="88"/>
        <v/>
      </c>
      <c r="BU39" s="239" t="str">
        <f t="shared" si="88"/>
        <v/>
      </c>
      <c r="BV39" s="237" t="str">
        <f t="shared" si="88"/>
        <v>+</v>
      </c>
      <c r="BW39" s="237" t="str">
        <f t="shared" si="88"/>
        <v/>
      </c>
      <c r="BX39" s="237" t="str">
        <f t="shared" si="88"/>
        <v/>
      </c>
      <c r="BY39" s="237" t="str">
        <f t="shared" si="88"/>
        <v/>
      </c>
      <c r="BZ39" s="237" t="str">
        <f t="shared" si="88"/>
        <v/>
      </c>
      <c r="CA39" s="237" t="str">
        <f t="shared" si="88"/>
        <v/>
      </c>
      <c r="CB39" s="240" t="str">
        <f t="shared" si="88"/>
        <v/>
      </c>
      <c r="CC39" s="241" t="str">
        <f t="shared" si="88"/>
        <v/>
      </c>
      <c r="CD39" s="242" t="str">
        <f t="shared" si="88"/>
        <v/>
      </c>
      <c r="CE39" s="243" t="str">
        <f t="shared" si="88"/>
        <v/>
      </c>
      <c r="CF39" s="239" t="str">
        <f t="shared" si="88"/>
        <v>+</v>
      </c>
      <c r="CG39" s="237" t="str">
        <f t="shared" si="88"/>
        <v/>
      </c>
      <c r="CH39" s="237" t="str">
        <f t="shared" si="88"/>
        <v/>
      </c>
      <c r="CI39" s="237" t="str">
        <f t="shared" si="88"/>
        <v/>
      </c>
      <c r="CJ39" s="237" t="str">
        <f t="shared" si="88"/>
        <v/>
      </c>
      <c r="CK39" s="237" t="str">
        <f t="shared" si="88"/>
        <v/>
      </c>
      <c r="CL39" s="240" t="str">
        <f t="shared" si="88"/>
        <v/>
      </c>
      <c r="CM39" s="236" t="str">
        <f t="shared" si="88"/>
        <v>+</v>
      </c>
      <c r="CN39" s="237" t="str">
        <f t="shared" si="88"/>
        <v/>
      </c>
      <c r="CO39" s="237" t="str">
        <f t="shared" si="88"/>
        <v/>
      </c>
      <c r="CP39" s="237" t="str">
        <f t="shared" si="88"/>
        <v/>
      </c>
      <c r="CQ39" s="237" t="str">
        <f t="shared" si="88"/>
        <v>+</v>
      </c>
      <c r="CR39" s="237" t="str">
        <f t="shared" si="88"/>
        <v/>
      </c>
      <c r="CS39" s="237" t="str">
        <f t="shared" si="88"/>
        <v/>
      </c>
      <c r="CT39" s="237" t="str">
        <f t="shared" si="88"/>
        <v/>
      </c>
      <c r="CU39" s="238" t="str">
        <f t="shared" ref="CU39:DX39" si="89">IF(AND(COUNTIFS(Energy_rating, 1, Energy_subsector, $B39, Energy_ID, CU$8)&gt;0,COUNTIFS(Energy_rating, -1, Energy_subsector, $B39, Energy_ID, CU$8)&gt;0),"+ / –",(IF(COUNTIFS(Energy_rating, 1, Energy_subsector, $B39, Energy_ID, CU$8)&gt;0, "+",(IF(COUNTIFS(Energy_rating, -1, Energy_subsector, $B39, Energy_ID, CU$8)&gt;0,"–", "")))))</f>
        <v/>
      </c>
      <c r="CV39" s="239" t="str">
        <f t="shared" si="89"/>
        <v/>
      </c>
      <c r="CW39" s="237" t="str">
        <f t="shared" si="89"/>
        <v/>
      </c>
      <c r="CX39" s="237" t="str">
        <f t="shared" si="89"/>
        <v/>
      </c>
      <c r="CY39" s="237" t="str">
        <f t="shared" si="89"/>
        <v/>
      </c>
      <c r="CZ39" s="237" t="str">
        <f t="shared" si="89"/>
        <v/>
      </c>
      <c r="DA39" s="237" t="str">
        <f t="shared" si="89"/>
        <v/>
      </c>
      <c r="DB39" s="237" t="str">
        <f t="shared" si="89"/>
        <v/>
      </c>
      <c r="DC39" s="237" t="str">
        <f t="shared" si="89"/>
        <v/>
      </c>
      <c r="DD39" s="237" t="str">
        <f t="shared" si="89"/>
        <v/>
      </c>
      <c r="DE39" s="240" t="str">
        <f t="shared" si="89"/>
        <v/>
      </c>
      <c r="DF39" s="241" t="str">
        <f t="shared" si="89"/>
        <v/>
      </c>
      <c r="DG39" s="242" t="str">
        <f t="shared" si="89"/>
        <v/>
      </c>
      <c r="DH39" s="242" t="str">
        <f t="shared" si="89"/>
        <v/>
      </c>
      <c r="DI39" s="242" t="str">
        <f t="shared" si="89"/>
        <v/>
      </c>
      <c r="DJ39" s="242" t="str">
        <f t="shared" si="89"/>
        <v/>
      </c>
      <c r="DK39" s="242" t="str">
        <f t="shared" si="89"/>
        <v/>
      </c>
      <c r="DL39" s="242" t="str">
        <f t="shared" si="89"/>
        <v/>
      </c>
      <c r="DM39" s="242" t="str">
        <f t="shared" si="89"/>
        <v/>
      </c>
      <c r="DN39" s="242" t="str">
        <f t="shared" si="89"/>
        <v/>
      </c>
      <c r="DO39" s="242" t="str">
        <f t="shared" si="89"/>
        <v/>
      </c>
      <c r="DP39" s="242" t="str">
        <f t="shared" si="89"/>
        <v/>
      </c>
      <c r="DQ39" s="242" t="str">
        <f t="shared" si="89"/>
        <v/>
      </c>
      <c r="DR39" s="242" t="str">
        <f t="shared" si="89"/>
        <v/>
      </c>
      <c r="DS39" s="242" t="str">
        <f t="shared" si="89"/>
        <v/>
      </c>
      <c r="DT39" s="242" t="str">
        <f t="shared" si="89"/>
        <v/>
      </c>
      <c r="DU39" s="242" t="str">
        <f t="shared" si="89"/>
        <v/>
      </c>
      <c r="DV39" s="242" t="str">
        <f t="shared" si="89"/>
        <v/>
      </c>
      <c r="DW39" s="242" t="str">
        <f t="shared" si="89"/>
        <v/>
      </c>
      <c r="DX39" s="243" t="str">
        <f t="shared" si="89"/>
        <v/>
      </c>
    </row>
    <row r="40" spans="1:128" ht="25.75" outlineLevel="1" x14ac:dyDescent="0.4">
      <c r="A40" s="36"/>
      <c r="B40" s="153" t="s">
        <v>817</v>
      </c>
      <c r="C40" s="236" t="str">
        <f t="shared" ref="C40:L42" si="90">IF(AND(COUNTIFS(Energy_rating, 1, Energy_action, $B40, Energy_ID, C$8)&gt;0,COUNTIFS(Energy_rating, -1, Energy_action, $B40, Energy_ID, C$8)&gt;0),"+ / –",(IF(COUNTIFS(Energy_rating, 1, Energy_action, $B40, Energy_ID, C$8)&gt;0, "+",(IF(COUNTIFS(Energy_rating, -1, Energy_action, $B40, Energy_ID, C$8)&gt;0,"–", "")))))</f>
        <v/>
      </c>
      <c r="D40" s="237" t="str">
        <f t="shared" si="90"/>
        <v/>
      </c>
      <c r="E40" s="237" t="str">
        <f t="shared" si="90"/>
        <v/>
      </c>
      <c r="F40" s="237" t="str">
        <f t="shared" si="90"/>
        <v/>
      </c>
      <c r="G40" s="238" t="str">
        <f t="shared" si="90"/>
        <v/>
      </c>
      <c r="H40" s="239" t="str">
        <f t="shared" si="90"/>
        <v/>
      </c>
      <c r="I40" s="237" t="str">
        <f t="shared" si="90"/>
        <v/>
      </c>
      <c r="J40" s="237" t="str">
        <f t="shared" si="90"/>
        <v/>
      </c>
      <c r="K40" s="237" t="str">
        <f t="shared" si="90"/>
        <v/>
      </c>
      <c r="L40" s="240" t="str">
        <f t="shared" si="90"/>
        <v/>
      </c>
      <c r="M40" s="236" t="str">
        <f t="shared" ref="M40:V42" si="91">IF(AND(COUNTIFS(Energy_rating, 1, Energy_action, $B40, Energy_ID, M$8)&gt;0,COUNTIFS(Energy_rating, -1, Energy_action, $B40, Energy_ID, M$8)&gt;0),"+ / –",(IF(COUNTIFS(Energy_rating, 1, Energy_action, $B40, Energy_ID, M$8)&gt;0, "+",(IF(COUNTIFS(Energy_rating, -1, Energy_action, $B40, Energy_ID, M$8)&gt;0,"–", "")))))</f>
        <v/>
      </c>
      <c r="N40" s="237" t="str">
        <f t="shared" si="91"/>
        <v/>
      </c>
      <c r="O40" s="237" t="str">
        <f t="shared" si="91"/>
        <v/>
      </c>
      <c r="P40" s="237" t="str">
        <f t="shared" si="91"/>
        <v>+</v>
      </c>
      <c r="Q40" s="237" t="str">
        <f t="shared" si="91"/>
        <v/>
      </c>
      <c r="R40" s="237" t="str">
        <f t="shared" si="91"/>
        <v/>
      </c>
      <c r="S40" s="237" t="str">
        <f t="shared" si="91"/>
        <v/>
      </c>
      <c r="T40" s="237" t="str">
        <f t="shared" si="91"/>
        <v/>
      </c>
      <c r="U40" s="238" t="str">
        <f t="shared" si="91"/>
        <v>+</v>
      </c>
      <c r="V40" s="239" t="str">
        <f t="shared" si="91"/>
        <v/>
      </c>
      <c r="W40" s="237" t="str">
        <f t="shared" ref="W40:AF42" si="92">IF(AND(COUNTIFS(Energy_rating, 1, Energy_action, $B40, Energy_ID, W$8)&gt;0,COUNTIFS(Energy_rating, -1, Energy_action, $B40, Energy_ID, W$8)&gt;0),"+ / –",(IF(COUNTIFS(Energy_rating, 1, Energy_action, $B40, Energy_ID, W$8)&gt;0, "+",(IF(COUNTIFS(Energy_rating, -1, Energy_action, $B40, Energy_ID, W$8)&gt;0,"–", "")))))</f>
        <v/>
      </c>
      <c r="X40" s="237" t="str">
        <f t="shared" si="92"/>
        <v/>
      </c>
      <c r="Y40" s="237" t="str">
        <f t="shared" si="92"/>
        <v/>
      </c>
      <c r="Z40" s="237" t="str">
        <f t="shared" si="92"/>
        <v/>
      </c>
      <c r="AA40" s="237" t="str">
        <f t="shared" si="92"/>
        <v/>
      </c>
      <c r="AB40" s="240" t="str">
        <f t="shared" si="92"/>
        <v/>
      </c>
      <c r="AC40" s="236" t="str">
        <f t="shared" si="92"/>
        <v/>
      </c>
      <c r="AD40" s="237" t="str">
        <f t="shared" si="92"/>
        <v/>
      </c>
      <c r="AE40" s="237" t="str">
        <f t="shared" si="92"/>
        <v/>
      </c>
      <c r="AF40" s="237" t="str">
        <f t="shared" si="92"/>
        <v/>
      </c>
      <c r="AG40" s="237" t="str">
        <f t="shared" ref="AG40:AP42" si="93">IF(AND(COUNTIFS(Energy_rating, 1, Energy_action, $B40, Energy_ID, AG$8)&gt;0,COUNTIFS(Energy_rating, -1, Energy_action, $B40, Energy_ID, AG$8)&gt;0),"+ / –",(IF(COUNTIFS(Energy_rating, 1, Energy_action, $B40, Energy_ID, AG$8)&gt;0, "+",(IF(COUNTIFS(Energy_rating, -1, Energy_action, $B40, Energy_ID, AG$8)&gt;0,"–", "")))))</f>
        <v/>
      </c>
      <c r="AH40" s="238" t="str">
        <f t="shared" si="93"/>
        <v/>
      </c>
      <c r="AI40" s="239" t="str">
        <f t="shared" si="93"/>
        <v/>
      </c>
      <c r="AJ40" s="237" t="str">
        <f t="shared" si="93"/>
        <v/>
      </c>
      <c r="AK40" s="237" t="str">
        <f t="shared" si="93"/>
        <v>+</v>
      </c>
      <c r="AL40" s="237" t="str">
        <f t="shared" si="93"/>
        <v>+</v>
      </c>
      <c r="AM40" s="237" t="str">
        <f t="shared" si="93"/>
        <v/>
      </c>
      <c r="AN40" s="240" t="str">
        <f t="shared" si="93"/>
        <v/>
      </c>
      <c r="AO40" s="236" t="str">
        <f t="shared" si="93"/>
        <v>+</v>
      </c>
      <c r="AP40" s="237" t="str">
        <f t="shared" si="93"/>
        <v/>
      </c>
      <c r="AQ40" s="238" t="str">
        <f t="shared" ref="AQ40:AZ42" si="94">IF(AND(COUNTIFS(Energy_rating, 1, Energy_action, $B40, Energy_ID, AQ$8)&gt;0,COUNTIFS(Energy_rating, -1, Energy_action, $B40, Energy_ID, AQ$8)&gt;0),"+ / –",(IF(COUNTIFS(Energy_rating, 1, Energy_action, $B40, Energy_ID, AQ$8)&gt;0, "+",(IF(COUNTIFS(Energy_rating, -1, Energy_action, $B40, Energy_ID, AQ$8)&gt;0,"–", "")))))</f>
        <v>+</v>
      </c>
      <c r="AR40" s="239" t="str">
        <f t="shared" si="94"/>
        <v>+</v>
      </c>
      <c r="AS40" s="237" t="str">
        <f t="shared" si="94"/>
        <v>+</v>
      </c>
      <c r="AT40" s="237" t="str">
        <f t="shared" si="94"/>
        <v>+</v>
      </c>
      <c r="AU40" s="237" t="str">
        <f t="shared" si="94"/>
        <v>+</v>
      </c>
      <c r="AV40" s="237" t="str">
        <f t="shared" si="94"/>
        <v/>
      </c>
      <c r="AW40" s="237" t="str">
        <f t="shared" si="94"/>
        <v/>
      </c>
      <c r="AX40" s="237" t="str">
        <f t="shared" si="94"/>
        <v/>
      </c>
      <c r="AY40" s="237" t="str">
        <f t="shared" si="94"/>
        <v/>
      </c>
      <c r="AZ40" s="237" t="str">
        <f t="shared" si="94"/>
        <v/>
      </c>
      <c r="BA40" s="240"/>
      <c r="BB40" s="236" t="str">
        <f t="shared" ref="BB40:BJ42" si="95">IF(AND(COUNTIFS(Energy_rating, 1, Energy_action, $B40, Energy_ID, BB$8)&gt;0,COUNTIFS(Energy_rating, -1, Energy_action, $B40, Energy_ID, BB$8)&gt;0),"+ / –",(IF(COUNTIFS(Energy_rating, 1, Energy_action, $B40, Energy_ID, BB$8)&gt;0, "+",(IF(COUNTIFS(Energy_rating, -1, Energy_action, $B40, Energy_ID, BB$8)&gt;0,"–", "")))))</f>
        <v>+</v>
      </c>
      <c r="BC40" s="237" t="str">
        <f t="shared" si="95"/>
        <v>+</v>
      </c>
      <c r="BD40" s="237" t="str">
        <f t="shared" si="95"/>
        <v/>
      </c>
      <c r="BE40" s="237" t="str">
        <f t="shared" si="95"/>
        <v>+</v>
      </c>
      <c r="BF40" s="238" t="str">
        <f t="shared" si="95"/>
        <v>+</v>
      </c>
      <c r="BG40" s="239" t="str">
        <f t="shared" si="95"/>
        <v/>
      </c>
      <c r="BH40" s="237" t="str">
        <f t="shared" si="95"/>
        <v/>
      </c>
      <c r="BI40" s="237" t="str">
        <f t="shared" si="95"/>
        <v/>
      </c>
      <c r="BJ40" s="237" t="str">
        <f t="shared" si="95"/>
        <v/>
      </c>
      <c r="BK40" s="237" t="str">
        <f t="shared" ref="BK40:BT42" si="96">IF(AND(COUNTIFS(Energy_rating, 1, Energy_action, $B40, Energy_ID, BK$8)&gt;0,COUNTIFS(Energy_rating, -1, Energy_action, $B40, Energy_ID, BK$8)&gt;0),"+ / –",(IF(COUNTIFS(Energy_rating, 1, Energy_action, $B40, Energy_ID, BK$8)&gt;0, "+",(IF(COUNTIFS(Energy_rating, -1, Energy_action, $B40, Energy_ID, BK$8)&gt;0,"–", "")))))</f>
        <v/>
      </c>
      <c r="BL40" s="237" t="str">
        <f t="shared" si="96"/>
        <v/>
      </c>
      <c r="BM40" s="240" t="str">
        <f t="shared" si="96"/>
        <v/>
      </c>
      <c r="BN40" s="236" t="str">
        <f t="shared" si="96"/>
        <v/>
      </c>
      <c r="BO40" s="237" t="str">
        <f t="shared" si="96"/>
        <v/>
      </c>
      <c r="BP40" s="237" t="str">
        <f t="shared" si="96"/>
        <v/>
      </c>
      <c r="BQ40" s="237" t="str">
        <f t="shared" si="96"/>
        <v/>
      </c>
      <c r="BR40" s="237" t="str">
        <f t="shared" si="96"/>
        <v/>
      </c>
      <c r="BS40" s="237" t="str">
        <f t="shared" si="96"/>
        <v>+</v>
      </c>
      <c r="BT40" s="238" t="str">
        <f t="shared" si="96"/>
        <v/>
      </c>
      <c r="BU40" s="239" t="str">
        <f t="shared" ref="BU40:CD42" si="97">IF(AND(COUNTIFS(Energy_rating, 1, Energy_action, $B40, Energy_ID, BU$8)&gt;0,COUNTIFS(Energy_rating, -1, Energy_action, $B40, Energy_ID, BU$8)&gt;0),"+ / –",(IF(COUNTIFS(Energy_rating, 1, Energy_action, $B40, Energy_ID, BU$8)&gt;0, "+",(IF(COUNTIFS(Energy_rating, -1, Energy_action, $B40, Energy_ID, BU$8)&gt;0,"–", "")))))</f>
        <v/>
      </c>
      <c r="BV40" s="237" t="str">
        <f t="shared" si="97"/>
        <v>+</v>
      </c>
      <c r="BW40" s="237" t="str">
        <f t="shared" si="97"/>
        <v/>
      </c>
      <c r="BX40" s="237" t="str">
        <f t="shared" si="97"/>
        <v/>
      </c>
      <c r="BY40" s="237" t="str">
        <f t="shared" si="97"/>
        <v/>
      </c>
      <c r="BZ40" s="237" t="str">
        <f t="shared" si="97"/>
        <v/>
      </c>
      <c r="CA40" s="237" t="str">
        <f t="shared" si="97"/>
        <v/>
      </c>
      <c r="CB40" s="240" t="str">
        <f t="shared" si="97"/>
        <v/>
      </c>
      <c r="CC40" s="241" t="str">
        <f t="shared" si="97"/>
        <v/>
      </c>
      <c r="CD40" s="242" t="str">
        <f t="shared" si="97"/>
        <v/>
      </c>
      <c r="CE40" s="243" t="str">
        <f t="shared" ref="CE40:CN42" si="98">IF(AND(COUNTIFS(Energy_rating, 1, Energy_action, $B40, Energy_ID, CE$8)&gt;0,COUNTIFS(Energy_rating, -1, Energy_action, $B40, Energy_ID, CE$8)&gt;0),"+ / –",(IF(COUNTIFS(Energy_rating, 1, Energy_action, $B40, Energy_ID, CE$8)&gt;0, "+",(IF(COUNTIFS(Energy_rating, -1, Energy_action, $B40, Energy_ID, CE$8)&gt;0,"–", "")))))</f>
        <v/>
      </c>
      <c r="CF40" s="239" t="str">
        <f t="shared" si="98"/>
        <v>+</v>
      </c>
      <c r="CG40" s="237" t="str">
        <f t="shared" si="98"/>
        <v/>
      </c>
      <c r="CH40" s="237" t="str">
        <f t="shared" si="98"/>
        <v/>
      </c>
      <c r="CI40" s="237" t="str">
        <f t="shared" si="98"/>
        <v/>
      </c>
      <c r="CJ40" s="237" t="str">
        <f t="shared" si="98"/>
        <v/>
      </c>
      <c r="CK40" s="237" t="str">
        <f t="shared" si="98"/>
        <v/>
      </c>
      <c r="CL40" s="240" t="str">
        <f t="shared" si="98"/>
        <v/>
      </c>
      <c r="CM40" s="236" t="str">
        <f t="shared" si="98"/>
        <v>+</v>
      </c>
      <c r="CN40" s="237" t="str">
        <f t="shared" si="98"/>
        <v/>
      </c>
      <c r="CO40" s="237" t="str">
        <f t="shared" ref="CO40:CX42" si="99">IF(AND(COUNTIFS(Energy_rating, 1, Energy_action, $B40, Energy_ID, CO$8)&gt;0,COUNTIFS(Energy_rating, -1, Energy_action, $B40, Energy_ID, CO$8)&gt;0),"+ / –",(IF(COUNTIFS(Energy_rating, 1, Energy_action, $B40, Energy_ID, CO$8)&gt;0, "+",(IF(COUNTIFS(Energy_rating, -1, Energy_action, $B40, Energy_ID, CO$8)&gt;0,"–", "")))))</f>
        <v/>
      </c>
      <c r="CP40" s="237" t="str">
        <f t="shared" si="99"/>
        <v/>
      </c>
      <c r="CQ40" s="237" t="str">
        <f t="shared" si="99"/>
        <v>+</v>
      </c>
      <c r="CR40" s="237" t="str">
        <f t="shared" si="99"/>
        <v/>
      </c>
      <c r="CS40" s="237" t="str">
        <f t="shared" si="99"/>
        <v/>
      </c>
      <c r="CT40" s="237" t="str">
        <f t="shared" si="99"/>
        <v/>
      </c>
      <c r="CU40" s="238" t="str">
        <f t="shared" si="99"/>
        <v/>
      </c>
      <c r="CV40" s="239" t="str">
        <f t="shared" si="99"/>
        <v/>
      </c>
      <c r="CW40" s="237" t="str">
        <f t="shared" si="99"/>
        <v/>
      </c>
      <c r="CX40" s="237" t="str">
        <f t="shared" si="99"/>
        <v/>
      </c>
      <c r="CY40" s="237" t="str">
        <f t="shared" ref="CY40:DH42" si="100">IF(AND(COUNTIFS(Energy_rating, 1, Energy_action, $B40, Energy_ID, CY$8)&gt;0,COUNTIFS(Energy_rating, -1, Energy_action, $B40, Energy_ID, CY$8)&gt;0),"+ / –",(IF(COUNTIFS(Energy_rating, 1, Energy_action, $B40, Energy_ID, CY$8)&gt;0, "+",(IF(COUNTIFS(Energy_rating, -1, Energy_action, $B40, Energy_ID, CY$8)&gt;0,"–", "")))))</f>
        <v/>
      </c>
      <c r="CZ40" s="237" t="str">
        <f t="shared" si="100"/>
        <v/>
      </c>
      <c r="DA40" s="237" t="str">
        <f t="shared" si="100"/>
        <v/>
      </c>
      <c r="DB40" s="237" t="str">
        <f t="shared" si="100"/>
        <v/>
      </c>
      <c r="DC40" s="237" t="str">
        <f t="shared" si="100"/>
        <v/>
      </c>
      <c r="DD40" s="237" t="str">
        <f t="shared" si="100"/>
        <v/>
      </c>
      <c r="DE40" s="240" t="str">
        <f t="shared" si="100"/>
        <v/>
      </c>
      <c r="DF40" s="241" t="str">
        <f t="shared" si="100"/>
        <v/>
      </c>
      <c r="DG40" s="242" t="str">
        <f t="shared" si="100"/>
        <v/>
      </c>
      <c r="DH40" s="242" t="str">
        <f t="shared" si="100"/>
        <v/>
      </c>
      <c r="DI40" s="242" t="str">
        <f t="shared" ref="DI40:DR42" si="101">IF(AND(COUNTIFS(Energy_rating, 1, Energy_action, $B40, Energy_ID, DI$8)&gt;0,COUNTIFS(Energy_rating, -1, Energy_action, $B40, Energy_ID, DI$8)&gt;0),"+ / –",(IF(COUNTIFS(Energy_rating, 1, Energy_action, $B40, Energy_ID, DI$8)&gt;0, "+",(IF(COUNTIFS(Energy_rating, -1, Energy_action, $B40, Energy_ID, DI$8)&gt;0,"–", "")))))</f>
        <v/>
      </c>
      <c r="DJ40" s="242" t="str">
        <f t="shared" si="101"/>
        <v/>
      </c>
      <c r="DK40" s="242" t="str">
        <f t="shared" si="101"/>
        <v/>
      </c>
      <c r="DL40" s="242" t="str">
        <f t="shared" si="101"/>
        <v/>
      </c>
      <c r="DM40" s="242" t="str">
        <f t="shared" si="101"/>
        <v/>
      </c>
      <c r="DN40" s="242" t="str">
        <f t="shared" si="101"/>
        <v/>
      </c>
      <c r="DO40" s="242" t="str">
        <f t="shared" si="101"/>
        <v/>
      </c>
      <c r="DP40" s="242" t="str">
        <f t="shared" si="101"/>
        <v/>
      </c>
      <c r="DQ40" s="242" t="str">
        <f t="shared" si="101"/>
        <v/>
      </c>
      <c r="DR40" s="242" t="str">
        <f t="shared" si="101"/>
        <v/>
      </c>
      <c r="DS40" s="242" t="str">
        <f t="shared" ref="DS40:DX42" si="102">IF(AND(COUNTIFS(Energy_rating, 1, Energy_action, $B40, Energy_ID, DS$8)&gt;0,COUNTIFS(Energy_rating, -1, Energy_action, $B40, Energy_ID, DS$8)&gt;0),"+ / –",(IF(COUNTIFS(Energy_rating, 1, Energy_action, $B40, Energy_ID, DS$8)&gt;0, "+",(IF(COUNTIFS(Energy_rating, -1, Energy_action, $B40, Energy_ID, DS$8)&gt;0,"–", "")))))</f>
        <v/>
      </c>
      <c r="DT40" s="242" t="str">
        <f t="shared" si="102"/>
        <v/>
      </c>
      <c r="DU40" s="242" t="str">
        <f t="shared" si="102"/>
        <v/>
      </c>
      <c r="DV40" s="242" t="str">
        <f t="shared" si="102"/>
        <v/>
      </c>
      <c r="DW40" s="242" t="str">
        <f t="shared" si="102"/>
        <v/>
      </c>
      <c r="DX40" s="243" t="str">
        <f t="shared" si="102"/>
        <v/>
      </c>
    </row>
    <row r="41" spans="1:128" outlineLevel="1" x14ac:dyDescent="0.4">
      <c r="A41" s="36"/>
      <c r="B41" s="153" t="s">
        <v>819</v>
      </c>
      <c r="C41" s="236" t="str">
        <f t="shared" si="90"/>
        <v/>
      </c>
      <c r="D41" s="237" t="str">
        <f t="shared" si="90"/>
        <v/>
      </c>
      <c r="E41" s="237" t="str">
        <f t="shared" si="90"/>
        <v/>
      </c>
      <c r="F41" s="237" t="str">
        <f t="shared" si="90"/>
        <v/>
      </c>
      <c r="G41" s="238" t="str">
        <f t="shared" si="90"/>
        <v/>
      </c>
      <c r="H41" s="239" t="str">
        <f t="shared" si="90"/>
        <v/>
      </c>
      <c r="I41" s="237" t="str">
        <f t="shared" si="90"/>
        <v/>
      </c>
      <c r="J41" s="237" t="str">
        <f t="shared" si="90"/>
        <v/>
      </c>
      <c r="K41" s="237" t="str">
        <f t="shared" si="90"/>
        <v/>
      </c>
      <c r="L41" s="240" t="str">
        <f t="shared" si="90"/>
        <v/>
      </c>
      <c r="M41" s="236" t="str">
        <f t="shared" si="91"/>
        <v/>
      </c>
      <c r="N41" s="237" t="str">
        <f t="shared" si="91"/>
        <v/>
      </c>
      <c r="O41" s="237" t="str">
        <f t="shared" si="91"/>
        <v/>
      </c>
      <c r="P41" s="237" t="str">
        <f t="shared" si="91"/>
        <v>+</v>
      </c>
      <c r="Q41" s="237" t="str">
        <f t="shared" si="91"/>
        <v/>
      </c>
      <c r="R41" s="237" t="str">
        <f t="shared" si="91"/>
        <v/>
      </c>
      <c r="S41" s="237" t="str">
        <f t="shared" si="91"/>
        <v/>
      </c>
      <c r="T41" s="237" t="str">
        <f t="shared" si="91"/>
        <v/>
      </c>
      <c r="U41" s="238" t="str">
        <f t="shared" si="91"/>
        <v>+</v>
      </c>
      <c r="V41" s="239" t="str">
        <f t="shared" si="91"/>
        <v/>
      </c>
      <c r="W41" s="237" t="str">
        <f t="shared" si="92"/>
        <v/>
      </c>
      <c r="X41" s="237" t="str">
        <f t="shared" si="92"/>
        <v/>
      </c>
      <c r="Y41" s="237" t="str">
        <f t="shared" si="92"/>
        <v/>
      </c>
      <c r="Z41" s="237" t="str">
        <f t="shared" si="92"/>
        <v/>
      </c>
      <c r="AA41" s="237" t="str">
        <f t="shared" si="92"/>
        <v/>
      </c>
      <c r="AB41" s="240" t="str">
        <f t="shared" si="92"/>
        <v/>
      </c>
      <c r="AC41" s="236" t="str">
        <f t="shared" si="92"/>
        <v/>
      </c>
      <c r="AD41" s="237" t="str">
        <f t="shared" si="92"/>
        <v/>
      </c>
      <c r="AE41" s="237" t="str">
        <f t="shared" si="92"/>
        <v/>
      </c>
      <c r="AF41" s="237" t="str">
        <f t="shared" si="92"/>
        <v/>
      </c>
      <c r="AG41" s="237" t="str">
        <f t="shared" si="93"/>
        <v/>
      </c>
      <c r="AH41" s="238" t="str">
        <f t="shared" si="93"/>
        <v/>
      </c>
      <c r="AI41" s="239" t="str">
        <f t="shared" si="93"/>
        <v/>
      </c>
      <c r="AJ41" s="237" t="str">
        <f t="shared" si="93"/>
        <v/>
      </c>
      <c r="AK41" s="237" t="str">
        <f t="shared" si="93"/>
        <v>+</v>
      </c>
      <c r="AL41" s="237" t="str">
        <f t="shared" si="93"/>
        <v>+</v>
      </c>
      <c r="AM41" s="237" t="str">
        <f t="shared" si="93"/>
        <v/>
      </c>
      <c r="AN41" s="240" t="str">
        <f t="shared" si="93"/>
        <v/>
      </c>
      <c r="AO41" s="236" t="str">
        <f t="shared" si="93"/>
        <v>+</v>
      </c>
      <c r="AP41" s="237" t="str">
        <f t="shared" si="93"/>
        <v/>
      </c>
      <c r="AQ41" s="238" t="str">
        <f t="shared" si="94"/>
        <v>+</v>
      </c>
      <c r="AR41" s="239" t="str">
        <f t="shared" si="94"/>
        <v>+</v>
      </c>
      <c r="AS41" s="237" t="str">
        <f t="shared" si="94"/>
        <v>+</v>
      </c>
      <c r="AT41" s="237" t="str">
        <f t="shared" si="94"/>
        <v>+</v>
      </c>
      <c r="AU41" s="237" t="str">
        <f t="shared" si="94"/>
        <v>+</v>
      </c>
      <c r="AV41" s="237" t="str">
        <f t="shared" si="94"/>
        <v/>
      </c>
      <c r="AW41" s="237" t="str">
        <f t="shared" si="94"/>
        <v/>
      </c>
      <c r="AX41" s="237" t="str">
        <f t="shared" si="94"/>
        <v/>
      </c>
      <c r="AY41" s="237" t="str">
        <f t="shared" si="94"/>
        <v/>
      </c>
      <c r="AZ41" s="237" t="str">
        <f t="shared" si="94"/>
        <v/>
      </c>
      <c r="BA41" s="240"/>
      <c r="BB41" s="236" t="str">
        <f t="shared" si="95"/>
        <v>+</v>
      </c>
      <c r="BC41" s="237" t="str">
        <f t="shared" si="95"/>
        <v>+</v>
      </c>
      <c r="BD41" s="237" t="str">
        <f t="shared" si="95"/>
        <v/>
      </c>
      <c r="BE41" s="237" t="str">
        <f t="shared" si="95"/>
        <v>+</v>
      </c>
      <c r="BF41" s="238" t="str">
        <f t="shared" si="95"/>
        <v>+</v>
      </c>
      <c r="BG41" s="239" t="str">
        <f t="shared" si="95"/>
        <v/>
      </c>
      <c r="BH41" s="237" t="str">
        <f t="shared" si="95"/>
        <v/>
      </c>
      <c r="BI41" s="237" t="str">
        <f t="shared" si="95"/>
        <v/>
      </c>
      <c r="BJ41" s="237" t="str">
        <f t="shared" si="95"/>
        <v/>
      </c>
      <c r="BK41" s="237" t="str">
        <f t="shared" si="96"/>
        <v/>
      </c>
      <c r="BL41" s="237" t="str">
        <f t="shared" si="96"/>
        <v/>
      </c>
      <c r="BM41" s="240" t="str">
        <f t="shared" si="96"/>
        <v/>
      </c>
      <c r="BN41" s="236" t="str">
        <f t="shared" si="96"/>
        <v/>
      </c>
      <c r="BO41" s="237" t="str">
        <f t="shared" si="96"/>
        <v/>
      </c>
      <c r="BP41" s="237" t="str">
        <f t="shared" si="96"/>
        <v>+</v>
      </c>
      <c r="BQ41" s="237" t="str">
        <f t="shared" si="96"/>
        <v/>
      </c>
      <c r="BR41" s="237" t="str">
        <f t="shared" si="96"/>
        <v/>
      </c>
      <c r="BS41" s="237" t="str">
        <f t="shared" si="96"/>
        <v>+</v>
      </c>
      <c r="BT41" s="238" t="str">
        <f t="shared" si="96"/>
        <v/>
      </c>
      <c r="BU41" s="239" t="str">
        <f t="shared" si="97"/>
        <v/>
      </c>
      <c r="BV41" s="237" t="str">
        <f t="shared" si="97"/>
        <v>+</v>
      </c>
      <c r="BW41" s="237" t="str">
        <f t="shared" si="97"/>
        <v/>
      </c>
      <c r="BX41" s="237" t="str">
        <f t="shared" si="97"/>
        <v/>
      </c>
      <c r="BY41" s="237" t="str">
        <f t="shared" si="97"/>
        <v/>
      </c>
      <c r="BZ41" s="237" t="str">
        <f t="shared" si="97"/>
        <v/>
      </c>
      <c r="CA41" s="237" t="str">
        <f t="shared" si="97"/>
        <v/>
      </c>
      <c r="CB41" s="240" t="str">
        <f t="shared" si="97"/>
        <v/>
      </c>
      <c r="CC41" s="241" t="str">
        <f t="shared" si="97"/>
        <v/>
      </c>
      <c r="CD41" s="242" t="str">
        <f t="shared" si="97"/>
        <v/>
      </c>
      <c r="CE41" s="243" t="str">
        <f t="shared" si="98"/>
        <v/>
      </c>
      <c r="CF41" s="239" t="str">
        <f t="shared" si="98"/>
        <v>+</v>
      </c>
      <c r="CG41" s="237" t="str">
        <f t="shared" si="98"/>
        <v/>
      </c>
      <c r="CH41" s="237" t="str">
        <f t="shared" si="98"/>
        <v/>
      </c>
      <c r="CI41" s="237" t="str">
        <f t="shared" si="98"/>
        <v/>
      </c>
      <c r="CJ41" s="237" t="str">
        <f t="shared" si="98"/>
        <v/>
      </c>
      <c r="CK41" s="237" t="str">
        <f t="shared" si="98"/>
        <v/>
      </c>
      <c r="CL41" s="240" t="str">
        <f t="shared" si="98"/>
        <v/>
      </c>
      <c r="CM41" s="236" t="str">
        <f t="shared" si="98"/>
        <v>+</v>
      </c>
      <c r="CN41" s="237" t="str">
        <f t="shared" si="98"/>
        <v/>
      </c>
      <c r="CO41" s="237" t="str">
        <f t="shared" si="99"/>
        <v/>
      </c>
      <c r="CP41" s="237" t="str">
        <f t="shared" si="99"/>
        <v/>
      </c>
      <c r="CQ41" s="237" t="str">
        <f t="shared" si="99"/>
        <v>+</v>
      </c>
      <c r="CR41" s="237" t="str">
        <f t="shared" si="99"/>
        <v/>
      </c>
      <c r="CS41" s="237" t="str">
        <f t="shared" si="99"/>
        <v/>
      </c>
      <c r="CT41" s="237" t="str">
        <f t="shared" si="99"/>
        <v/>
      </c>
      <c r="CU41" s="238" t="str">
        <f t="shared" si="99"/>
        <v/>
      </c>
      <c r="CV41" s="239" t="str">
        <f t="shared" si="99"/>
        <v/>
      </c>
      <c r="CW41" s="237" t="str">
        <f t="shared" si="99"/>
        <v/>
      </c>
      <c r="CX41" s="237" t="str">
        <f t="shared" si="99"/>
        <v/>
      </c>
      <c r="CY41" s="237" t="str">
        <f t="shared" si="100"/>
        <v/>
      </c>
      <c r="CZ41" s="237" t="str">
        <f t="shared" si="100"/>
        <v/>
      </c>
      <c r="DA41" s="237" t="str">
        <f t="shared" si="100"/>
        <v/>
      </c>
      <c r="DB41" s="237" t="str">
        <f t="shared" si="100"/>
        <v/>
      </c>
      <c r="DC41" s="237" t="str">
        <f t="shared" si="100"/>
        <v/>
      </c>
      <c r="DD41" s="237" t="str">
        <f t="shared" si="100"/>
        <v/>
      </c>
      <c r="DE41" s="240" t="str">
        <f t="shared" si="100"/>
        <v/>
      </c>
      <c r="DF41" s="241" t="str">
        <f t="shared" si="100"/>
        <v/>
      </c>
      <c r="DG41" s="242" t="str">
        <f t="shared" si="100"/>
        <v/>
      </c>
      <c r="DH41" s="242" t="str">
        <f t="shared" si="100"/>
        <v/>
      </c>
      <c r="DI41" s="242" t="str">
        <f t="shared" si="101"/>
        <v/>
      </c>
      <c r="DJ41" s="242" t="str">
        <f t="shared" si="101"/>
        <v/>
      </c>
      <c r="DK41" s="242" t="str">
        <f t="shared" si="101"/>
        <v/>
      </c>
      <c r="DL41" s="242" t="str">
        <f t="shared" si="101"/>
        <v/>
      </c>
      <c r="DM41" s="242" t="str">
        <f t="shared" si="101"/>
        <v/>
      </c>
      <c r="DN41" s="242" t="str">
        <f t="shared" si="101"/>
        <v/>
      </c>
      <c r="DO41" s="242" t="str">
        <f t="shared" si="101"/>
        <v/>
      </c>
      <c r="DP41" s="242" t="str">
        <f t="shared" si="101"/>
        <v/>
      </c>
      <c r="DQ41" s="242" t="str">
        <f t="shared" si="101"/>
        <v/>
      </c>
      <c r="DR41" s="242" t="str">
        <f t="shared" si="101"/>
        <v/>
      </c>
      <c r="DS41" s="242" t="str">
        <f t="shared" si="102"/>
        <v/>
      </c>
      <c r="DT41" s="242" t="str">
        <f t="shared" si="102"/>
        <v/>
      </c>
      <c r="DU41" s="242" t="str">
        <f t="shared" si="102"/>
        <v/>
      </c>
      <c r="DV41" s="242" t="str">
        <f t="shared" si="102"/>
        <v/>
      </c>
      <c r="DW41" s="242" t="str">
        <f t="shared" si="102"/>
        <v/>
      </c>
      <c r="DX41" s="243" t="str">
        <f t="shared" si="102"/>
        <v/>
      </c>
    </row>
    <row r="42" spans="1:128" ht="25.75" outlineLevel="1" x14ac:dyDescent="0.4">
      <c r="A42" s="36"/>
      <c r="B42" s="153" t="s">
        <v>821</v>
      </c>
      <c r="C42" s="236" t="str">
        <f t="shared" si="90"/>
        <v/>
      </c>
      <c r="D42" s="237" t="str">
        <f t="shared" si="90"/>
        <v/>
      </c>
      <c r="E42" s="237" t="str">
        <f t="shared" si="90"/>
        <v/>
      </c>
      <c r="F42" s="237" t="str">
        <f t="shared" si="90"/>
        <v/>
      </c>
      <c r="G42" s="238" t="str">
        <f t="shared" si="90"/>
        <v/>
      </c>
      <c r="H42" s="239" t="str">
        <f t="shared" si="90"/>
        <v/>
      </c>
      <c r="I42" s="237" t="str">
        <f t="shared" si="90"/>
        <v/>
      </c>
      <c r="J42" s="237" t="str">
        <f t="shared" si="90"/>
        <v/>
      </c>
      <c r="K42" s="237" t="str">
        <f t="shared" si="90"/>
        <v/>
      </c>
      <c r="L42" s="240" t="str">
        <f t="shared" si="90"/>
        <v/>
      </c>
      <c r="M42" s="236" t="str">
        <f t="shared" si="91"/>
        <v/>
      </c>
      <c r="N42" s="237" t="str">
        <f t="shared" si="91"/>
        <v/>
      </c>
      <c r="O42" s="237" t="str">
        <f t="shared" si="91"/>
        <v/>
      </c>
      <c r="P42" s="237" t="str">
        <f t="shared" si="91"/>
        <v>+</v>
      </c>
      <c r="Q42" s="237" t="str">
        <f t="shared" si="91"/>
        <v/>
      </c>
      <c r="R42" s="237" t="str">
        <f t="shared" si="91"/>
        <v/>
      </c>
      <c r="S42" s="237" t="str">
        <f t="shared" si="91"/>
        <v/>
      </c>
      <c r="T42" s="237" t="str">
        <f t="shared" si="91"/>
        <v/>
      </c>
      <c r="U42" s="238" t="str">
        <f t="shared" si="91"/>
        <v>+</v>
      </c>
      <c r="V42" s="239" t="str">
        <f t="shared" si="91"/>
        <v/>
      </c>
      <c r="W42" s="237" t="str">
        <f t="shared" si="92"/>
        <v/>
      </c>
      <c r="X42" s="237" t="str">
        <f t="shared" si="92"/>
        <v/>
      </c>
      <c r="Y42" s="237" t="str">
        <f t="shared" si="92"/>
        <v/>
      </c>
      <c r="Z42" s="237" t="str">
        <f t="shared" si="92"/>
        <v/>
      </c>
      <c r="AA42" s="237" t="str">
        <f t="shared" si="92"/>
        <v/>
      </c>
      <c r="AB42" s="240" t="str">
        <f t="shared" si="92"/>
        <v/>
      </c>
      <c r="AC42" s="236" t="str">
        <f t="shared" si="92"/>
        <v/>
      </c>
      <c r="AD42" s="237" t="str">
        <f t="shared" si="92"/>
        <v/>
      </c>
      <c r="AE42" s="237" t="str">
        <f t="shared" si="92"/>
        <v/>
      </c>
      <c r="AF42" s="237" t="str">
        <f t="shared" si="92"/>
        <v/>
      </c>
      <c r="AG42" s="237" t="str">
        <f t="shared" si="93"/>
        <v/>
      </c>
      <c r="AH42" s="238" t="str">
        <f t="shared" si="93"/>
        <v/>
      </c>
      <c r="AI42" s="239" t="str">
        <f t="shared" si="93"/>
        <v/>
      </c>
      <c r="AJ42" s="237" t="str">
        <f t="shared" si="93"/>
        <v/>
      </c>
      <c r="AK42" s="237" t="str">
        <f t="shared" si="93"/>
        <v>+</v>
      </c>
      <c r="AL42" s="237" t="str">
        <f t="shared" si="93"/>
        <v>+</v>
      </c>
      <c r="AM42" s="237" t="str">
        <f t="shared" si="93"/>
        <v/>
      </c>
      <c r="AN42" s="240" t="str">
        <f t="shared" si="93"/>
        <v/>
      </c>
      <c r="AO42" s="236" t="str">
        <f t="shared" si="93"/>
        <v>+</v>
      </c>
      <c r="AP42" s="237" t="str">
        <f t="shared" si="93"/>
        <v/>
      </c>
      <c r="AQ42" s="238" t="str">
        <f t="shared" si="94"/>
        <v>+</v>
      </c>
      <c r="AR42" s="239" t="str">
        <f t="shared" si="94"/>
        <v>+</v>
      </c>
      <c r="AS42" s="237" t="str">
        <f t="shared" si="94"/>
        <v>+</v>
      </c>
      <c r="AT42" s="237" t="str">
        <f t="shared" si="94"/>
        <v>+</v>
      </c>
      <c r="AU42" s="237" t="str">
        <f t="shared" si="94"/>
        <v>+</v>
      </c>
      <c r="AV42" s="237" t="str">
        <f t="shared" si="94"/>
        <v/>
      </c>
      <c r="AW42" s="237" t="str">
        <f t="shared" si="94"/>
        <v/>
      </c>
      <c r="AX42" s="237" t="str">
        <f t="shared" si="94"/>
        <v/>
      </c>
      <c r="AY42" s="237" t="str">
        <f t="shared" si="94"/>
        <v/>
      </c>
      <c r="AZ42" s="237" t="str">
        <f t="shared" si="94"/>
        <v/>
      </c>
      <c r="BA42" s="240"/>
      <c r="BB42" s="236" t="str">
        <f t="shared" si="95"/>
        <v>+</v>
      </c>
      <c r="BC42" s="237" t="str">
        <f t="shared" si="95"/>
        <v>+</v>
      </c>
      <c r="BD42" s="237" t="str">
        <f t="shared" si="95"/>
        <v/>
      </c>
      <c r="BE42" s="237" t="str">
        <f t="shared" si="95"/>
        <v>+</v>
      </c>
      <c r="BF42" s="238" t="str">
        <f t="shared" si="95"/>
        <v>+</v>
      </c>
      <c r="BG42" s="239" t="str">
        <f t="shared" si="95"/>
        <v/>
      </c>
      <c r="BH42" s="237" t="str">
        <f t="shared" si="95"/>
        <v/>
      </c>
      <c r="BI42" s="237" t="str">
        <f t="shared" si="95"/>
        <v/>
      </c>
      <c r="BJ42" s="237" t="str">
        <f t="shared" si="95"/>
        <v/>
      </c>
      <c r="BK42" s="237" t="str">
        <f t="shared" si="96"/>
        <v/>
      </c>
      <c r="BL42" s="237" t="str">
        <f t="shared" si="96"/>
        <v/>
      </c>
      <c r="BM42" s="240" t="str">
        <f t="shared" si="96"/>
        <v/>
      </c>
      <c r="BN42" s="236" t="str">
        <f t="shared" si="96"/>
        <v/>
      </c>
      <c r="BO42" s="237" t="str">
        <f t="shared" si="96"/>
        <v/>
      </c>
      <c r="BP42" s="237" t="str">
        <f t="shared" si="96"/>
        <v/>
      </c>
      <c r="BQ42" s="237" t="str">
        <f t="shared" si="96"/>
        <v/>
      </c>
      <c r="BR42" s="237" t="str">
        <f t="shared" si="96"/>
        <v/>
      </c>
      <c r="BS42" s="237" t="str">
        <f t="shared" si="96"/>
        <v>+</v>
      </c>
      <c r="BT42" s="238" t="str">
        <f t="shared" si="96"/>
        <v/>
      </c>
      <c r="BU42" s="239" t="str">
        <f t="shared" si="97"/>
        <v/>
      </c>
      <c r="BV42" s="237" t="str">
        <f t="shared" si="97"/>
        <v>+</v>
      </c>
      <c r="BW42" s="237" t="str">
        <f t="shared" si="97"/>
        <v/>
      </c>
      <c r="BX42" s="237" t="str">
        <f t="shared" si="97"/>
        <v/>
      </c>
      <c r="BY42" s="237" t="str">
        <f t="shared" si="97"/>
        <v/>
      </c>
      <c r="BZ42" s="237" t="str">
        <f t="shared" si="97"/>
        <v/>
      </c>
      <c r="CA42" s="237" t="str">
        <f t="shared" si="97"/>
        <v/>
      </c>
      <c r="CB42" s="240" t="str">
        <f t="shared" si="97"/>
        <v/>
      </c>
      <c r="CC42" s="241" t="str">
        <f t="shared" si="97"/>
        <v/>
      </c>
      <c r="CD42" s="242" t="str">
        <f t="shared" si="97"/>
        <v/>
      </c>
      <c r="CE42" s="243" t="str">
        <f t="shared" si="98"/>
        <v/>
      </c>
      <c r="CF42" s="239" t="str">
        <f t="shared" si="98"/>
        <v>+</v>
      </c>
      <c r="CG42" s="237" t="str">
        <f t="shared" si="98"/>
        <v/>
      </c>
      <c r="CH42" s="237" t="str">
        <f t="shared" si="98"/>
        <v/>
      </c>
      <c r="CI42" s="237" t="str">
        <f t="shared" si="98"/>
        <v/>
      </c>
      <c r="CJ42" s="237" t="str">
        <f t="shared" si="98"/>
        <v/>
      </c>
      <c r="CK42" s="237" t="str">
        <f t="shared" si="98"/>
        <v/>
      </c>
      <c r="CL42" s="240" t="str">
        <f t="shared" si="98"/>
        <v/>
      </c>
      <c r="CM42" s="236" t="str">
        <f t="shared" si="98"/>
        <v>+</v>
      </c>
      <c r="CN42" s="237" t="str">
        <f t="shared" si="98"/>
        <v/>
      </c>
      <c r="CO42" s="237" t="str">
        <f t="shared" si="99"/>
        <v/>
      </c>
      <c r="CP42" s="237" t="str">
        <f t="shared" si="99"/>
        <v/>
      </c>
      <c r="CQ42" s="237" t="str">
        <f t="shared" si="99"/>
        <v>+</v>
      </c>
      <c r="CR42" s="237" t="str">
        <f t="shared" si="99"/>
        <v/>
      </c>
      <c r="CS42" s="237" t="str">
        <f t="shared" si="99"/>
        <v/>
      </c>
      <c r="CT42" s="237" t="str">
        <f t="shared" si="99"/>
        <v/>
      </c>
      <c r="CU42" s="238" t="str">
        <f t="shared" si="99"/>
        <v/>
      </c>
      <c r="CV42" s="239" t="str">
        <f t="shared" si="99"/>
        <v/>
      </c>
      <c r="CW42" s="237" t="str">
        <f t="shared" si="99"/>
        <v/>
      </c>
      <c r="CX42" s="237" t="str">
        <f t="shared" si="99"/>
        <v/>
      </c>
      <c r="CY42" s="237" t="str">
        <f t="shared" si="100"/>
        <v/>
      </c>
      <c r="CZ42" s="237" t="str">
        <f t="shared" si="100"/>
        <v/>
      </c>
      <c r="DA42" s="237" t="str">
        <f t="shared" si="100"/>
        <v/>
      </c>
      <c r="DB42" s="237" t="str">
        <f t="shared" si="100"/>
        <v/>
      </c>
      <c r="DC42" s="237" t="str">
        <f t="shared" si="100"/>
        <v/>
      </c>
      <c r="DD42" s="237" t="str">
        <f t="shared" si="100"/>
        <v/>
      </c>
      <c r="DE42" s="240" t="str">
        <f t="shared" si="100"/>
        <v/>
      </c>
      <c r="DF42" s="241" t="str">
        <f t="shared" si="100"/>
        <v/>
      </c>
      <c r="DG42" s="242" t="str">
        <f t="shared" si="100"/>
        <v/>
      </c>
      <c r="DH42" s="242" t="str">
        <f t="shared" si="100"/>
        <v/>
      </c>
      <c r="DI42" s="242" t="str">
        <f t="shared" si="101"/>
        <v/>
      </c>
      <c r="DJ42" s="242" t="str">
        <f t="shared" si="101"/>
        <v/>
      </c>
      <c r="DK42" s="242" t="str">
        <f t="shared" si="101"/>
        <v/>
      </c>
      <c r="DL42" s="242" t="str">
        <f t="shared" si="101"/>
        <v/>
      </c>
      <c r="DM42" s="242" t="str">
        <f t="shared" si="101"/>
        <v/>
      </c>
      <c r="DN42" s="242" t="str">
        <f t="shared" si="101"/>
        <v/>
      </c>
      <c r="DO42" s="242" t="str">
        <f t="shared" si="101"/>
        <v/>
      </c>
      <c r="DP42" s="242" t="str">
        <f t="shared" si="101"/>
        <v/>
      </c>
      <c r="DQ42" s="242" t="str">
        <f t="shared" si="101"/>
        <v/>
      </c>
      <c r="DR42" s="242" t="str">
        <f t="shared" si="101"/>
        <v/>
      </c>
      <c r="DS42" s="242" t="str">
        <f t="shared" si="102"/>
        <v/>
      </c>
      <c r="DT42" s="242" t="str">
        <f t="shared" si="102"/>
        <v/>
      </c>
      <c r="DU42" s="242" t="str">
        <f t="shared" si="102"/>
        <v/>
      </c>
      <c r="DV42" s="242" t="str">
        <f t="shared" si="102"/>
        <v/>
      </c>
      <c r="DW42" s="242" t="str">
        <f t="shared" si="102"/>
        <v/>
      </c>
      <c r="DX42" s="243" t="str">
        <f t="shared" si="102"/>
        <v/>
      </c>
    </row>
    <row r="43" spans="1:128" ht="23.15" customHeight="1" x14ac:dyDescent="0.4">
      <c r="A43" s="36"/>
      <c r="B43" s="154" t="s">
        <v>2</v>
      </c>
      <c r="C43" s="244"/>
      <c r="D43" s="245"/>
      <c r="E43" s="245"/>
      <c r="F43" s="245"/>
      <c r="G43" s="246"/>
      <c r="H43" s="245"/>
      <c r="I43" s="245"/>
      <c r="J43" s="245"/>
      <c r="K43" s="245"/>
      <c r="L43" s="245"/>
      <c r="M43" s="247"/>
      <c r="N43" s="245"/>
      <c r="O43" s="245"/>
      <c r="P43" s="245"/>
      <c r="Q43" s="245"/>
      <c r="R43" s="245"/>
      <c r="S43" s="245"/>
      <c r="T43" s="245"/>
      <c r="U43" s="246"/>
      <c r="V43" s="245"/>
      <c r="W43" s="245"/>
      <c r="X43" s="245"/>
      <c r="Y43" s="245"/>
      <c r="Z43" s="245"/>
      <c r="AA43" s="245"/>
      <c r="AB43" s="245"/>
      <c r="AC43" s="247"/>
      <c r="AD43" s="245"/>
      <c r="AE43" s="245"/>
      <c r="AF43" s="245"/>
      <c r="AG43" s="245"/>
      <c r="AH43" s="246"/>
      <c r="AI43" s="245"/>
      <c r="AJ43" s="245"/>
      <c r="AK43" s="245"/>
      <c r="AL43" s="245"/>
      <c r="AM43" s="245"/>
      <c r="AN43" s="245"/>
      <c r="AO43" s="247"/>
      <c r="AP43" s="245"/>
      <c r="AQ43" s="246"/>
      <c r="AR43" s="245"/>
      <c r="AS43" s="245"/>
      <c r="AT43" s="245"/>
      <c r="AU43" s="245"/>
      <c r="AV43" s="245"/>
      <c r="AW43" s="245"/>
      <c r="AX43" s="245"/>
      <c r="AY43" s="245"/>
      <c r="AZ43" s="245"/>
      <c r="BA43" s="245"/>
      <c r="BB43" s="247"/>
      <c r="BC43" s="245"/>
      <c r="BD43" s="245"/>
      <c r="BE43" s="245"/>
      <c r="BF43" s="246"/>
      <c r="BG43" s="245"/>
      <c r="BH43" s="245"/>
      <c r="BI43" s="245"/>
      <c r="BJ43" s="245"/>
      <c r="BK43" s="245"/>
      <c r="BL43" s="245"/>
      <c r="BM43" s="245"/>
      <c r="BN43" s="247"/>
      <c r="BO43" s="245"/>
      <c r="BP43" s="245"/>
      <c r="BQ43" s="245"/>
      <c r="BR43" s="245"/>
      <c r="BS43" s="245"/>
      <c r="BT43" s="246"/>
      <c r="BU43" s="245"/>
      <c r="BV43" s="245"/>
      <c r="BW43" s="245"/>
      <c r="BX43" s="245"/>
      <c r="BY43" s="245"/>
      <c r="BZ43" s="245"/>
      <c r="CA43" s="245"/>
      <c r="CB43" s="245"/>
      <c r="CC43" s="245"/>
      <c r="CD43" s="245"/>
      <c r="CE43" s="245"/>
      <c r="CF43" s="245"/>
      <c r="CG43" s="245"/>
      <c r="CH43" s="245"/>
      <c r="CI43" s="245"/>
      <c r="CJ43" s="245"/>
      <c r="CK43" s="245"/>
      <c r="CL43" s="245"/>
      <c r="CM43" s="247"/>
      <c r="CN43" s="245"/>
      <c r="CO43" s="245"/>
      <c r="CP43" s="245"/>
      <c r="CQ43" s="245"/>
      <c r="CR43" s="245"/>
      <c r="CS43" s="245"/>
      <c r="CT43" s="245"/>
      <c r="CU43" s="246"/>
      <c r="CV43" s="245"/>
      <c r="CW43" s="245"/>
      <c r="CX43" s="245"/>
      <c r="CY43" s="245"/>
      <c r="CZ43" s="245"/>
      <c r="DA43" s="245"/>
      <c r="DB43" s="245"/>
      <c r="DC43" s="245"/>
      <c r="DD43" s="245"/>
      <c r="DE43" s="245"/>
      <c r="DF43" s="245"/>
      <c r="DG43" s="245"/>
      <c r="DH43" s="245"/>
      <c r="DI43" s="245"/>
      <c r="DJ43" s="245"/>
      <c r="DK43" s="245"/>
      <c r="DL43" s="245"/>
      <c r="DM43" s="245"/>
      <c r="DN43" s="245"/>
      <c r="DO43" s="245"/>
      <c r="DP43" s="245"/>
      <c r="DQ43" s="245"/>
      <c r="DR43" s="245"/>
      <c r="DS43" s="245"/>
      <c r="DT43" s="245"/>
      <c r="DU43" s="245"/>
      <c r="DV43" s="245"/>
      <c r="DW43" s="245"/>
      <c r="DX43" s="245"/>
    </row>
    <row r="44" spans="1:128" x14ac:dyDescent="0.4">
      <c r="A44" s="36"/>
      <c r="B44" s="152" t="s">
        <v>3</v>
      </c>
      <c r="C44" s="236" t="str">
        <f t="shared" ref="C44:AH44" si="103">IF(AND(COUNTIFS(Transport_rating, 1, Transport_subsector, $B44, Transport_ID, C$8)&gt;0,COUNTIFS(Transport_rating, -1, Transport_subsector, $B44, Transport_ID, C$8)&gt;0),"+ / –",(IF(COUNTIFS(Transport_rating, 1, Transport_subsector, $B44, Transport_ID, C$8)&gt;0, "+",(IF(COUNTIFS(Transport_rating, -1, Transport_subsector, $B44, Transport_ID, C$8)&gt;0,"–", "")))))</f>
        <v/>
      </c>
      <c r="D44" s="237" t="str">
        <f t="shared" si="103"/>
        <v/>
      </c>
      <c r="E44" s="237" t="str">
        <f t="shared" si="103"/>
        <v/>
      </c>
      <c r="F44" s="237" t="str">
        <f t="shared" si="103"/>
        <v/>
      </c>
      <c r="G44" s="238" t="str">
        <f t="shared" si="103"/>
        <v/>
      </c>
      <c r="H44" s="239" t="str">
        <f t="shared" si="103"/>
        <v/>
      </c>
      <c r="I44" s="237" t="str">
        <f t="shared" si="103"/>
        <v/>
      </c>
      <c r="J44" s="237" t="str">
        <f t="shared" si="103"/>
        <v/>
      </c>
      <c r="K44" s="237" t="str">
        <f t="shared" si="103"/>
        <v/>
      </c>
      <c r="L44" s="240" t="str">
        <f t="shared" si="103"/>
        <v/>
      </c>
      <c r="M44" s="236" t="str">
        <f t="shared" si="103"/>
        <v/>
      </c>
      <c r="N44" s="237" t="str">
        <f t="shared" si="103"/>
        <v/>
      </c>
      <c r="O44" s="237" t="str">
        <f t="shared" si="103"/>
        <v/>
      </c>
      <c r="P44" s="237" t="str">
        <f t="shared" si="103"/>
        <v>+</v>
      </c>
      <c r="Q44" s="237" t="str">
        <f t="shared" si="103"/>
        <v/>
      </c>
      <c r="R44" s="237" t="str">
        <f t="shared" si="103"/>
        <v>+</v>
      </c>
      <c r="S44" s="237" t="str">
        <f t="shared" si="103"/>
        <v/>
      </c>
      <c r="T44" s="237" t="str">
        <f t="shared" si="103"/>
        <v/>
      </c>
      <c r="U44" s="238" t="str">
        <f t="shared" si="103"/>
        <v>+</v>
      </c>
      <c r="V44" s="239" t="str">
        <f t="shared" si="103"/>
        <v/>
      </c>
      <c r="W44" s="237" t="str">
        <f t="shared" si="103"/>
        <v/>
      </c>
      <c r="X44" s="237" t="str">
        <f t="shared" si="103"/>
        <v/>
      </c>
      <c r="Y44" s="237" t="str">
        <f t="shared" si="103"/>
        <v/>
      </c>
      <c r="Z44" s="237" t="str">
        <f t="shared" si="103"/>
        <v/>
      </c>
      <c r="AA44" s="237" t="str">
        <f t="shared" si="103"/>
        <v/>
      </c>
      <c r="AB44" s="240" t="str">
        <f t="shared" si="103"/>
        <v/>
      </c>
      <c r="AC44" s="236" t="str">
        <f t="shared" si="103"/>
        <v/>
      </c>
      <c r="AD44" s="237" t="str">
        <f t="shared" si="103"/>
        <v/>
      </c>
      <c r="AE44" s="237" t="str">
        <f t="shared" si="103"/>
        <v/>
      </c>
      <c r="AF44" s="237" t="str">
        <f t="shared" si="103"/>
        <v/>
      </c>
      <c r="AG44" s="237" t="str">
        <f t="shared" si="103"/>
        <v/>
      </c>
      <c r="AH44" s="238" t="str">
        <f t="shared" si="103"/>
        <v/>
      </c>
      <c r="AI44" s="239" t="str">
        <f t="shared" ref="AI44:AZ44" si="104">IF(AND(COUNTIFS(Transport_rating, 1, Transport_subsector, $B44, Transport_ID, AI$8)&gt;0,COUNTIFS(Transport_rating, -1, Transport_subsector, $B44, Transport_ID, AI$8)&gt;0),"+ / –",(IF(COUNTIFS(Transport_rating, 1, Transport_subsector, $B44, Transport_ID, AI$8)&gt;0, "+",(IF(COUNTIFS(Transport_rating, -1, Transport_subsector, $B44, Transport_ID, AI$8)&gt;0,"–", "")))))</f>
        <v/>
      </c>
      <c r="AJ44" s="237" t="str">
        <f t="shared" si="104"/>
        <v/>
      </c>
      <c r="AK44" s="237" t="str">
        <f t="shared" si="104"/>
        <v>+</v>
      </c>
      <c r="AL44" s="237" t="str">
        <f t="shared" si="104"/>
        <v>+</v>
      </c>
      <c r="AM44" s="237" t="str">
        <f t="shared" si="104"/>
        <v/>
      </c>
      <c r="AN44" s="240" t="str">
        <f t="shared" si="104"/>
        <v>+</v>
      </c>
      <c r="AO44" s="236" t="str">
        <f t="shared" si="104"/>
        <v/>
      </c>
      <c r="AP44" s="237" t="str">
        <f t="shared" si="104"/>
        <v/>
      </c>
      <c r="AQ44" s="238" t="str">
        <f t="shared" si="104"/>
        <v/>
      </c>
      <c r="AR44" s="239" t="str">
        <f t="shared" si="104"/>
        <v>+</v>
      </c>
      <c r="AS44" s="237" t="str">
        <f t="shared" si="104"/>
        <v>+</v>
      </c>
      <c r="AT44" s="237" t="str">
        <f t="shared" si="104"/>
        <v>+</v>
      </c>
      <c r="AU44" s="237" t="str">
        <f t="shared" si="104"/>
        <v>+</v>
      </c>
      <c r="AV44" s="237" t="str">
        <f t="shared" si="104"/>
        <v>+ / –</v>
      </c>
      <c r="AW44" s="237" t="str">
        <f t="shared" si="104"/>
        <v/>
      </c>
      <c r="AX44" s="237" t="str">
        <f t="shared" si="104"/>
        <v/>
      </c>
      <c r="AY44" s="237" t="str">
        <f t="shared" si="104"/>
        <v>+</v>
      </c>
      <c r="AZ44" s="237" t="str">
        <f t="shared" si="104"/>
        <v/>
      </c>
      <c r="BA44" s="240"/>
      <c r="BB44" s="236" t="str">
        <f t="shared" ref="BB44:CG44" si="105">IF(AND(COUNTIFS(Transport_rating, 1, Transport_subsector, $B44, Transport_ID, BB$8)&gt;0,COUNTIFS(Transport_rating, -1, Transport_subsector, $B44, Transport_ID, BB$8)&gt;0),"+ / –",(IF(COUNTIFS(Transport_rating, 1, Transport_subsector, $B44, Transport_ID, BB$8)&gt;0, "+",(IF(COUNTIFS(Transport_rating, -1, Transport_subsector, $B44, Transport_ID, BB$8)&gt;0,"–", "")))))</f>
        <v>+</v>
      </c>
      <c r="BC44" s="237" t="str">
        <f t="shared" si="105"/>
        <v>+</v>
      </c>
      <c r="BD44" s="237" t="str">
        <f t="shared" si="105"/>
        <v/>
      </c>
      <c r="BE44" s="237" t="str">
        <f t="shared" si="105"/>
        <v>+</v>
      </c>
      <c r="BF44" s="238" t="str">
        <f t="shared" si="105"/>
        <v>+</v>
      </c>
      <c r="BG44" s="239" t="str">
        <f t="shared" si="105"/>
        <v>+</v>
      </c>
      <c r="BH44" s="237" t="str">
        <f t="shared" si="105"/>
        <v/>
      </c>
      <c r="BI44" s="237" t="str">
        <f t="shared" si="105"/>
        <v/>
      </c>
      <c r="BJ44" s="237" t="str">
        <f t="shared" si="105"/>
        <v/>
      </c>
      <c r="BK44" s="237" t="str">
        <f t="shared" si="105"/>
        <v/>
      </c>
      <c r="BL44" s="237" t="str">
        <f t="shared" si="105"/>
        <v/>
      </c>
      <c r="BM44" s="240" t="str">
        <f t="shared" si="105"/>
        <v/>
      </c>
      <c r="BN44" s="236" t="str">
        <f t="shared" si="105"/>
        <v/>
      </c>
      <c r="BO44" s="237" t="str">
        <f t="shared" si="105"/>
        <v>+</v>
      </c>
      <c r="BP44" s="237" t="str">
        <f t="shared" si="105"/>
        <v>+</v>
      </c>
      <c r="BQ44" s="237" t="str">
        <f t="shared" si="105"/>
        <v>+</v>
      </c>
      <c r="BR44" s="237" t="str">
        <f t="shared" si="105"/>
        <v/>
      </c>
      <c r="BS44" s="237" t="str">
        <f t="shared" si="105"/>
        <v>+</v>
      </c>
      <c r="BT44" s="238" t="str">
        <f t="shared" si="105"/>
        <v/>
      </c>
      <c r="BU44" s="239" t="str">
        <f t="shared" si="105"/>
        <v/>
      </c>
      <c r="BV44" s="237" t="str">
        <f t="shared" si="105"/>
        <v>+</v>
      </c>
      <c r="BW44" s="237" t="str">
        <f t="shared" si="105"/>
        <v/>
      </c>
      <c r="BX44" s="237" t="str">
        <f t="shared" si="105"/>
        <v>+</v>
      </c>
      <c r="BY44" s="237" t="str">
        <f t="shared" si="105"/>
        <v/>
      </c>
      <c r="BZ44" s="237" t="str">
        <f t="shared" si="105"/>
        <v>+</v>
      </c>
      <c r="CA44" s="237" t="str">
        <f t="shared" si="105"/>
        <v/>
      </c>
      <c r="CB44" s="240" t="str">
        <f t="shared" si="105"/>
        <v/>
      </c>
      <c r="CC44" s="241" t="str">
        <f t="shared" si="105"/>
        <v/>
      </c>
      <c r="CD44" s="242" t="str">
        <f t="shared" si="105"/>
        <v/>
      </c>
      <c r="CE44" s="243" t="str">
        <f t="shared" si="105"/>
        <v/>
      </c>
      <c r="CF44" s="239" t="str">
        <f t="shared" si="105"/>
        <v>+</v>
      </c>
      <c r="CG44" s="237" t="str">
        <f t="shared" si="105"/>
        <v/>
      </c>
      <c r="CH44" s="237" t="str">
        <f t="shared" ref="CH44:DM44" si="106">IF(AND(COUNTIFS(Transport_rating, 1, Transport_subsector, $B44, Transport_ID, CH$8)&gt;0,COUNTIFS(Transport_rating, -1, Transport_subsector, $B44, Transport_ID, CH$8)&gt;0),"+ / –",(IF(COUNTIFS(Transport_rating, 1, Transport_subsector, $B44, Transport_ID, CH$8)&gt;0, "+",(IF(COUNTIFS(Transport_rating, -1, Transport_subsector, $B44, Transport_ID, CH$8)&gt;0,"–", "")))))</f>
        <v/>
      </c>
      <c r="CI44" s="237" t="str">
        <f t="shared" si="106"/>
        <v/>
      </c>
      <c r="CJ44" s="237" t="str">
        <f t="shared" si="106"/>
        <v/>
      </c>
      <c r="CK44" s="237" t="str">
        <f t="shared" si="106"/>
        <v/>
      </c>
      <c r="CL44" s="240" t="str">
        <f t="shared" si="106"/>
        <v/>
      </c>
      <c r="CM44" s="236" t="str">
        <f t="shared" si="106"/>
        <v>+</v>
      </c>
      <c r="CN44" s="237" t="str">
        <f t="shared" si="106"/>
        <v/>
      </c>
      <c r="CO44" s="237" t="str">
        <f t="shared" si="106"/>
        <v/>
      </c>
      <c r="CP44" s="237" t="str">
        <f t="shared" si="106"/>
        <v/>
      </c>
      <c r="CQ44" s="237" t="str">
        <f t="shared" si="106"/>
        <v>+</v>
      </c>
      <c r="CR44" s="237" t="str">
        <f t="shared" si="106"/>
        <v/>
      </c>
      <c r="CS44" s="237" t="str">
        <f t="shared" si="106"/>
        <v/>
      </c>
      <c r="CT44" s="237" t="str">
        <f t="shared" si="106"/>
        <v/>
      </c>
      <c r="CU44" s="238" t="str">
        <f t="shared" si="106"/>
        <v/>
      </c>
      <c r="CV44" s="239" t="str">
        <f t="shared" si="106"/>
        <v/>
      </c>
      <c r="CW44" s="237" t="str">
        <f t="shared" si="106"/>
        <v/>
      </c>
      <c r="CX44" s="237" t="str">
        <f t="shared" si="106"/>
        <v/>
      </c>
      <c r="CY44" s="237" t="str">
        <f t="shared" si="106"/>
        <v/>
      </c>
      <c r="CZ44" s="237" t="str">
        <f t="shared" si="106"/>
        <v/>
      </c>
      <c r="DA44" s="237" t="str">
        <f t="shared" si="106"/>
        <v/>
      </c>
      <c r="DB44" s="237" t="str">
        <f t="shared" si="106"/>
        <v/>
      </c>
      <c r="DC44" s="237" t="str">
        <f t="shared" si="106"/>
        <v/>
      </c>
      <c r="DD44" s="237" t="str">
        <f t="shared" si="106"/>
        <v/>
      </c>
      <c r="DE44" s="240" t="str">
        <f t="shared" si="106"/>
        <v/>
      </c>
      <c r="DF44" s="241" t="str">
        <f t="shared" si="106"/>
        <v/>
      </c>
      <c r="DG44" s="242" t="str">
        <f t="shared" si="106"/>
        <v/>
      </c>
      <c r="DH44" s="242" t="str">
        <f t="shared" si="106"/>
        <v/>
      </c>
      <c r="DI44" s="242" t="str">
        <f t="shared" si="106"/>
        <v/>
      </c>
      <c r="DJ44" s="242" t="str">
        <f t="shared" si="106"/>
        <v/>
      </c>
      <c r="DK44" s="242" t="str">
        <f t="shared" si="106"/>
        <v/>
      </c>
      <c r="DL44" s="242" t="str">
        <f t="shared" si="106"/>
        <v/>
      </c>
      <c r="DM44" s="242" t="str">
        <f t="shared" si="106"/>
        <v/>
      </c>
      <c r="DN44" s="242" t="str">
        <f t="shared" ref="DN44:DX44" si="107">IF(AND(COUNTIFS(Transport_rating, 1, Transport_subsector, $B44, Transport_ID, DN$8)&gt;0,COUNTIFS(Transport_rating, -1, Transport_subsector, $B44, Transport_ID, DN$8)&gt;0),"+ / –",(IF(COUNTIFS(Transport_rating, 1, Transport_subsector, $B44, Transport_ID, DN$8)&gt;0, "+",(IF(COUNTIFS(Transport_rating, -1, Transport_subsector, $B44, Transport_ID, DN$8)&gt;0,"–", "")))))</f>
        <v/>
      </c>
      <c r="DO44" s="242" t="str">
        <f t="shared" si="107"/>
        <v/>
      </c>
      <c r="DP44" s="242" t="str">
        <f t="shared" si="107"/>
        <v/>
      </c>
      <c r="DQ44" s="242" t="str">
        <f t="shared" si="107"/>
        <v/>
      </c>
      <c r="DR44" s="242" t="str">
        <f t="shared" si="107"/>
        <v/>
      </c>
      <c r="DS44" s="242" t="str">
        <f t="shared" si="107"/>
        <v/>
      </c>
      <c r="DT44" s="242" t="str">
        <f t="shared" si="107"/>
        <v/>
      </c>
      <c r="DU44" s="242" t="str">
        <f t="shared" si="107"/>
        <v/>
      </c>
      <c r="DV44" s="242" t="str">
        <f t="shared" si="107"/>
        <v/>
      </c>
      <c r="DW44" s="242" t="str">
        <f t="shared" si="107"/>
        <v/>
      </c>
      <c r="DX44" s="243" t="str">
        <f t="shared" si="107"/>
        <v/>
      </c>
    </row>
    <row r="45" spans="1:128" outlineLevel="1" x14ac:dyDescent="0.4">
      <c r="A45" s="36"/>
      <c r="B45" s="153" t="s">
        <v>5</v>
      </c>
      <c r="C45" s="236" t="str">
        <f t="shared" ref="C45:L46" si="108">IF(AND(COUNTIFS(Transport_rating, 1, Transport_action, $B45, Transport_ID, C$8)&gt;0,COUNTIFS(Transport_rating, -1, Transport_action, $B45, Transport_ID, C$8)&gt;0),"+ / –",(IF(COUNTIFS(Transport_rating, 1, Transport_action, $B45, Transport_ID, C$8)&gt;0, "+",(IF(COUNTIFS(Transport_rating, -1, Transport_action, $B45, Transport_ID, C$8)&gt;0,"–", "")))))</f>
        <v/>
      </c>
      <c r="D45" s="237" t="str">
        <f t="shared" si="108"/>
        <v/>
      </c>
      <c r="E45" s="237" t="str">
        <f t="shared" si="108"/>
        <v/>
      </c>
      <c r="F45" s="237" t="str">
        <f t="shared" si="108"/>
        <v/>
      </c>
      <c r="G45" s="238" t="str">
        <f t="shared" si="108"/>
        <v/>
      </c>
      <c r="H45" s="239" t="str">
        <f t="shared" si="108"/>
        <v/>
      </c>
      <c r="I45" s="237" t="str">
        <f t="shared" si="108"/>
        <v/>
      </c>
      <c r="J45" s="237" t="str">
        <f t="shared" si="108"/>
        <v/>
      </c>
      <c r="K45" s="237" t="str">
        <f t="shared" si="108"/>
        <v/>
      </c>
      <c r="L45" s="240" t="str">
        <f t="shared" si="108"/>
        <v/>
      </c>
      <c r="M45" s="236" t="str">
        <f t="shared" ref="M45:V46" si="109">IF(AND(COUNTIFS(Transport_rating, 1, Transport_action, $B45, Transport_ID, M$8)&gt;0,COUNTIFS(Transport_rating, -1, Transport_action, $B45, Transport_ID, M$8)&gt;0),"+ / –",(IF(COUNTIFS(Transport_rating, 1, Transport_action, $B45, Transport_ID, M$8)&gt;0, "+",(IF(COUNTIFS(Transport_rating, -1, Transport_action, $B45, Transport_ID, M$8)&gt;0,"–", "")))))</f>
        <v/>
      </c>
      <c r="N45" s="237" t="str">
        <f t="shared" si="109"/>
        <v/>
      </c>
      <c r="O45" s="237" t="str">
        <f t="shared" si="109"/>
        <v/>
      </c>
      <c r="P45" s="237" t="str">
        <f t="shared" si="109"/>
        <v>+</v>
      </c>
      <c r="Q45" s="237" t="str">
        <f t="shared" si="109"/>
        <v/>
      </c>
      <c r="R45" s="237" t="str">
        <f t="shared" si="109"/>
        <v>+</v>
      </c>
      <c r="S45" s="237" t="str">
        <f t="shared" si="109"/>
        <v/>
      </c>
      <c r="T45" s="237" t="str">
        <f t="shared" si="109"/>
        <v/>
      </c>
      <c r="U45" s="238" t="str">
        <f t="shared" si="109"/>
        <v>+</v>
      </c>
      <c r="V45" s="239" t="str">
        <f t="shared" si="109"/>
        <v/>
      </c>
      <c r="W45" s="237" t="str">
        <f t="shared" ref="W45:AF46" si="110">IF(AND(COUNTIFS(Transport_rating, 1, Transport_action, $B45, Transport_ID, W$8)&gt;0,COUNTIFS(Transport_rating, -1, Transport_action, $B45, Transport_ID, W$8)&gt;0),"+ / –",(IF(COUNTIFS(Transport_rating, 1, Transport_action, $B45, Transport_ID, W$8)&gt;0, "+",(IF(COUNTIFS(Transport_rating, -1, Transport_action, $B45, Transport_ID, W$8)&gt;0,"–", "")))))</f>
        <v/>
      </c>
      <c r="X45" s="237" t="str">
        <f t="shared" si="110"/>
        <v/>
      </c>
      <c r="Y45" s="237" t="str">
        <f t="shared" si="110"/>
        <v/>
      </c>
      <c r="Z45" s="237" t="str">
        <f t="shared" si="110"/>
        <v/>
      </c>
      <c r="AA45" s="237" t="str">
        <f t="shared" si="110"/>
        <v/>
      </c>
      <c r="AB45" s="240" t="str">
        <f t="shared" si="110"/>
        <v/>
      </c>
      <c r="AC45" s="236" t="str">
        <f t="shared" si="110"/>
        <v/>
      </c>
      <c r="AD45" s="237" t="str">
        <f t="shared" si="110"/>
        <v/>
      </c>
      <c r="AE45" s="237" t="str">
        <f t="shared" si="110"/>
        <v/>
      </c>
      <c r="AF45" s="237" t="str">
        <f t="shared" si="110"/>
        <v/>
      </c>
      <c r="AG45" s="237" t="str">
        <f t="shared" ref="AG45:AP46" si="111">IF(AND(COUNTIFS(Transport_rating, 1, Transport_action, $B45, Transport_ID, AG$8)&gt;0,COUNTIFS(Transport_rating, -1, Transport_action, $B45, Transport_ID, AG$8)&gt;0),"+ / –",(IF(COUNTIFS(Transport_rating, 1, Transport_action, $B45, Transport_ID, AG$8)&gt;0, "+",(IF(COUNTIFS(Transport_rating, -1, Transport_action, $B45, Transport_ID, AG$8)&gt;0,"–", "")))))</f>
        <v/>
      </c>
      <c r="AH45" s="238" t="str">
        <f t="shared" si="111"/>
        <v/>
      </c>
      <c r="AI45" s="239" t="str">
        <f t="shared" si="111"/>
        <v/>
      </c>
      <c r="AJ45" s="237" t="str">
        <f t="shared" si="111"/>
        <v/>
      </c>
      <c r="AK45" s="237" t="str">
        <f t="shared" si="111"/>
        <v>+</v>
      </c>
      <c r="AL45" s="237" t="str">
        <f t="shared" si="111"/>
        <v>+</v>
      </c>
      <c r="AM45" s="237" t="str">
        <f t="shared" si="111"/>
        <v/>
      </c>
      <c r="AN45" s="240" t="str">
        <f t="shared" si="111"/>
        <v>+</v>
      </c>
      <c r="AO45" s="236" t="str">
        <f t="shared" si="111"/>
        <v/>
      </c>
      <c r="AP45" s="237" t="str">
        <f t="shared" si="111"/>
        <v/>
      </c>
      <c r="AQ45" s="238" t="str">
        <f t="shared" ref="AQ45:AZ46" si="112">IF(AND(COUNTIFS(Transport_rating, 1, Transport_action, $B45, Transport_ID, AQ$8)&gt;0,COUNTIFS(Transport_rating, -1, Transport_action, $B45, Transport_ID, AQ$8)&gt;0),"+ / –",(IF(COUNTIFS(Transport_rating, 1, Transport_action, $B45, Transport_ID, AQ$8)&gt;0, "+",(IF(COUNTIFS(Transport_rating, -1, Transport_action, $B45, Transport_ID, AQ$8)&gt;0,"–", "")))))</f>
        <v/>
      </c>
      <c r="AR45" s="239" t="str">
        <f t="shared" si="112"/>
        <v>+</v>
      </c>
      <c r="AS45" s="237" t="str">
        <f t="shared" si="112"/>
        <v>+</v>
      </c>
      <c r="AT45" s="237" t="str">
        <f t="shared" si="112"/>
        <v/>
      </c>
      <c r="AU45" s="237" t="str">
        <f t="shared" si="112"/>
        <v>+</v>
      </c>
      <c r="AV45" s="237" t="str">
        <f t="shared" si="112"/>
        <v/>
      </c>
      <c r="AW45" s="237" t="str">
        <f t="shared" si="112"/>
        <v/>
      </c>
      <c r="AX45" s="237" t="str">
        <f t="shared" si="112"/>
        <v/>
      </c>
      <c r="AY45" s="237" t="str">
        <f t="shared" si="112"/>
        <v>+</v>
      </c>
      <c r="AZ45" s="237" t="str">
        <f t="shared" si="112"/>
        <v/>
      </c>
      <c r="BA45" s="240"/>
      <c r="BB45" s="236" t="str">
        <f t="shared" ref="BB45:BK46" si="113">IF(AND(COUNTIFS(Transport_rating, 1, Transport_action, $B45, Transport_ID, BB$8)&gt;0,COUNTIFS(Transport_rating, -1, Transport_action, $B45, Transport_ID, BB$8)&gt;0),"+ / –",(IF(COUNTIFS(Transport_rating, 1, Transport_action, $B45, Transport_ID, BB$8)&gt;0, "+",(IF(COUNTIFS(Transport_rating, -1, Transport_action, $B45, Transport_ID, BB$8)&gt;0,"–", "")))))</f>
        <v/>
      </c>
      <c r="BC45" s="237" t="str">
        <f t="shared" si="113"/>
        <v/>
      </c>
      <c r="BD45" s="237" t="str">
        <f t="shared" si="113"/>
        <v/>
      </c>
      <c r="BE45" s="237" t="str">
        <f t="shared" si="113"/>
        <v/>
      </c>
      <c r="BF45" s="238" t="str">
        <f t="shared" si="113"/>
        <v/>
      </c>
      <c r="BG45" s="239" t="str">
        <f t="shared" si="113"/>
        <v/>
      </c>
      <c r="BH45" s="237" t="str">
        <f t="shared" si="113"/>
        <v/>
      </c>
      <c r="BI45" s="237" t="str">
        <f t="shared" si="113"/>
        <v/>
      </c>
      <c r="BJ45" s="237" t="str">
        <f t="shared" si="113"/>
        <v/>
      </c>
      <c r="BK45" s="237" t="str">
        <f t="shared" si="113"/>
        <v/>
      </c>
      <c r="BL45" s="237" t="str">
        <f t="shared" ref="BL45:BU46" si="114">IF(AND(COUNTIFS(Transport_rating, 1, Transport_action, $B45, Transport_ID, BL$8)&gt;0,COUNTIFS(Transport_rating, -1, Transport_action, $B45, Transport_ID, BL$8)&gt;0),"+ / –",(IF(COUNTIFS(Transport_rating, 1, Transport_action, $B45, Transport_ID, BL$8)&gt;0, "+",(IF(COUNTIFS(Transport_rating, -1, Transport_action, $B45, Transport_ID, BL$8)&gt;0,"–", "")))))</f>
        <v/>
      </c>
      <c r="BM45" s="240" t="str">
        <f t="shared" si="114"/>
        <v/>
      </c>
      <c r="BN45" s="236" t="str">
        <f t="shared" si="114"/>
        <v/>
      </c>
      <c r="BO45" s="237" t="str">
        <f t="shared" si="114"/>
        <v>+</v>
      </c>
      <c r="BP45" s="237" t="str">
        <f t="shared" si="114"/>
        <v>+</v>
      </c>
      <c r="BQ45" s="237" t="str">
        <f t="shared" si="114"/>
        <v>+</v>
      </c>
      <c r="BR45" s="237" t="str">
        <f t="shared" si="114"/>
        <v/>
      </c>
      <c r="BS45" s="237" t="str">
        <f t="shared" si="114"/>
        <v>+</v>
      </c>
      <c r="BT45" s="238" t="str">
        <f t="shared" si="114"/>
        <v/>
      </c>
      <c r="BU45" s="239" t="str">
        <f t="shared" si="114"/>
        <v/>
      </c>
      <c r="BV45" s="237" t="str">
        <f t="shared" ref="BV45:CE46" si="115">IF(AND(COUNTIFS(Transport_rating, 1, Transport_action, $B45, Transport_ID, BV$8)&gt;0,COUNTIFS(Transport_rating, -1, Transport_action, $B45, Transport_ID, BV$8)&gt;0),"+ / –",(IF(COUNTIFS(Transport_rating, 1, Transport_action, $B45, Transport_ID, BV$8)&gt;0, "+",(IF(COUNTIFS(Transport_rating, -1, Transport_action, $B45, Transport_ID, BV$8)&gt;0,"–", "")))))</f>
        <v>+</v>
      </c>
      <c r="BW45" s="237" t="str">
        <f t="shared" si="115"/>
        <v/>
      </c>
      <c r="BX45" s="237" t="str">
        <f t="shared" si="115"/>
        <v>+</v>
      </c>
      <c r="BY45" s="237" t="str">
        <f t="shared" si="115"/>
        <v/>
      </c>
      <c r="BZ45" s="237" t="str">
        <f t="shared" si="115"/>
        <v>+</v>
      </c>
      <c r="CA45" s="237" t="str">
        <f t="shared" si="115"/>
        <v/>
      </c>
      <c r="CB45" s="240" t="str">
        <f t="shared" si="115"/>
        <v/>
      </c>
      <c r="CC45" s="241" t="str">
        <f t="shared" si="115"/>
        <v/>
      </c>
      <c r="CD45" s="242" t="str">
        <f t="shared" si="115"/>
        <v/>
      </c>
      <c r="CE45" s="243" t="str">
        <f t="shared" si="115"/>
        <v/>
      </c>
      <c r="CF45" s="239" t="str">
        <f t="shared" ref="CF45:CO46" si="116">IF(AND(COUNTIFS(Transport_rating, 1, Transport_action, $B45, Transport_ID, CF$8)&gt;0,COUNTIFS(Transport_rating, -1, Transport_action, $B45, Transport_ID, CF$8)&gt;0),"+ / –",(IF(COUNTIFS(Transport_rating, 1, Transport_action, $B45, Transport_ID, CF$8)&gt;0, "+",(IF(COUNTIFS(Transport_rating, -1, Transport_action, $B45, Transport_ID, CF$8)&gt;0,"–", "")))))</f>
        <v>+</v>
      </c>
      <c r="CG45" s="237" t="str">
        <f t="shared" si="116"/>
        <v/>
      </c>
      <c r="CH45" s="237" t="str">
        <f t="shared" si="116"/>
        <v/>
      </c>
      <c r="CI45" s="237" t="str">
        <f t="shared" si="116"/>
        <v/>
      </c>
      <c r="CJ45" s="237" t="str">
        <f t="shared" si="116"/>
        <v/>
      </c>
      <c r="CK45" s="237" t="str">
        <f t="shared" si="116"/>
        <v/>
      </c>
      <c r="CL45" s="240" t="str">
        <f t="shared" si="116"/>
        <v/>
      </c>
      <c r="CM45" s="236" t="str">
        <f t="shared" si="116"/>
        <v>+</v>
      </c>
      <c r="CN45" s="237" t="str">
        <f t="shared" si="116"/>
        <v/>
      </c>
      <c r="CO45" s="237" t="str">
        <f t="shared" si="116"/>
        <v/>
      </c>
      <c r="CP45" s="237" t="str">
        <f t="shared" ref="CP45:CY46" si="117">IF(AND(COUNTIFS(Transport_rating, 1, Transport_action, $B45, Transport_ID, CP$8)&gt;0,COUNTIFS(Transport_rating, -1, Transport_action, $B45, Transport_ID, CP$8)&gt;0),"+ / –",(IF(COUNTIFS(Transport_rating, 1, Transport_action, $B45, Transport_ID, CP$8)&gt;0, "+",(IF(COUNTIFS(Transport_rating, -1, Transport_action, $B45, Transport_ID, CP$8)&gt;0,"–", "")))))</f>
        <v/>
      </c>
      <c r="CQ45" s="237" t="str">
        <f t="shared" si="117"/>
        <v>+</v>
      </c>
      <c r="CR45" s="237" t="str">
        <f t="shared" si="117"/>
        <v/>
      </c>
      <c r="CS45" s="237" t="str">
        <f t="shared" si="117"/>
        <v/>
      </c>
      <c r="CT45" s="237" t="str">
        <f t="shared" si="117"/>
        <v/>
      </c>
      <c r="CU45" s="238" t="str">
        <f t="shared" si="117"/>
        <v/>
      </c>
      <c r="CV45" s="239" t="str">
        <f t="shared" si="117"/>
        <v/>
      </c>
      <c r="CW45" s="237" t="str">
        <f t="shared" si="117"/>
        <v/>
      </c>
      <c r="CX45" s="237" t="str">
        <f t="shared" si="117"/>
        <v/>
      </c>
      <c r="CY45" s="237" t="str">
        <f t="shared" si="117"/>
        <v/>
      </c>
      <c r="CZ45" s="237" t="str">
        <f t="shared" ref="CZ45:DI46" si="118">IF(AND(COUNTIFS(Transport_rating, 1, Transport_action, $B45, Transport_ID, CZ$8)&gt;0,COUNTIFS(Transport_rating, -1, Transport_action, $B45, Transport_ID, CZ$8)&gt;0),"+ / –",(IF(COUNTIFS(Transport_rating, 1, Transport_action, $B45, Transport_ID, CZ$8)&gt;0, "+",(IF(COUNTIFS(Transport_rating, -1, Transport_action, $B45, Transport_ID, CZ$8)&gt;0,"–", "")))))</f>
        <v/>
      </c>
      <c r="DA45" s="237" t="str">
        <f t="shared" si="118"/>
        <v/>
      </c>
      <c r="DB45" s="237" t="str">
        <f t="shared" si="118"/>
        <v/>
      </c>
      <c r="DC45" s="237" t="str">
        <f t="shared" si="118"/>
        <v/>
      </c>
      <c r="DD45" s="237" t="str">
        <f t="shared" si="118"/>
        <v/>
      </c>
      <c r="DE45" s="240" t="str">
        <f t="shared" si="118"/>
        <v/>
      </c>
      <c r="DF45" s="241" t="str">
        <f t="shared" si="118"/>
        <v/>
      </c>
      <c r="DG45" s="242" t="str">
        <f t="shared" si="118"/>
        <v/>
      </c>
      <c r="DH45" s="242" t="str">
        <f t="shared" si="118"/>
        <v/>
      </c>
      <c r="DI45" s="242" t="str">
        <f t="shared" si="118"/>
        <v/>
      </c>
      <c r="DJ45" s="242" t="str">
        <f t="shared" ref="DJ45:DX46" si="119">IF(AND(COUNTIFS(Transport_rating, 1, Transport_action, $B45, Transport_ID, DJ$8)&gt;0,COUNTIFS(Transport_rating, -1, Transport_action, $B45, Transport_ID, DJ$8)&gt;0),"+ / –",(IF(COUNTIFS(Transport_rating, 1, Transport_action, $B45, Transport_ID, DJ$8)&gt;0, "+",(IF(COUNTIFS(Transport_rating, -1, Transport_action, $B45, Transport_ID, DJ$8)&gt;0,"–", "")))))</f>
        <v/>
      </c>
      <c r="DK45" s="242" t="str">
        <f t="shared" si="119"/>
        <v/>
      </c>
      <c r="DL45" s="242" t="str">
        <f t="shared" si="119"/>
        <v/>
      </c>
      <c r="DM45" s="242" t="str">
        <f t="shared" si="119"/>
        <v/>
      </c>
      <c r="DN45" s="242" t="str">
        <f t="shared" si="119"/>
        <v/>
      </c>
      <c r="DO45" s="242" t="str">
        <f t="shared" si="119"/>
        <v/>
      </c>
      <c r="DP45" s="242" t="str">
        <f t="shared" si="119"/>
        <v/>
      </c>
      <c r="DQ45" s="242" t="str">
        <f t="shared" si="119"/>
        <v/>
      </c>
      <c r="DR45" s="242" t="str">
        <f t="shared" si="119"/>
        <v/>
      </c>
      <c r="DS45" s="242" t="str">
        <f t="shared" si="119"/>
        <v/>
      </c>
      <c r="DT45" s="242" t="str">
        <f t="shared" si="119"/>
        <v/>
      </c>
      <c r="DU45" s="242" t="str">
        <f t="shared" si="119"/>
        <v/>
      </c>
      <c r="DV45" s="242" t="str">
        <f t="shared" si="119"/>
        <v/>
      </c>
      <c r="DW45" s="242" t="str">
        <f t="shared" si="119"/>
        <v/>
      </c>
      <c r="DX45" s="243" t="str">
        <f t="shared" si="119"/>
        <v/>
      </c>
    </row>
    <row r="46" spans="1:128" outlineLevel="1" x14ac:dyDescent="0.4">
      <c r="A46" s="36"/>
      <c r="B46" s="153" t="s">
        <v>4</v>
      </c>
      <c r="C46" s="236" t="str">
        <f t="shared" si="108"/>
        <v/>
      </c>
      <c r="D46" s="237" t="str">
        <f t="shared" si="108"/>
        <v/>
      </c>
      <c r="E46" s="237" t="str">
        <f t="shared" si="108"/>
        <v/>
      </c>
      <c r="F46" s="237" t="str">
        <f t="shared" si="108"/>
        <v/>
      </c>
      <c r="G46" s="238" t="str">
        <f t="shared" si="108"/>
        <v/>
      </c>
      <c r="H46" s="239" t="str">
        <f t="shared" si="108"/>
        <v/>
      </c>
      <c r="I46" s="237" t="str">
        <f t="shared" si="108"/>
        <v/>
      </c>
      <c r="J46" s="237" t="str">
        <f t="shared" si="108"/>
        <v/>
      </c>
      <c r="K46" s="237" t="str">
        <f t="shared" si="108"/>
        <v/>
      </c>
      <c r="L46" s="240" t="str">
        <f t="shared" si="108"/>
        <v/>
      </c>
      <c r="M46" s="236" t="str">
        <f t="shared" si="109"/>
        <v/>
      </c>
      <c r="N46" s="237" t="str">
        <f t="shared" si="109"/>
        <v/>
      </c>
      <c r="O46" s="237" t="str">
        <f t="shared" si="109"/>
        <v/>
      </c>
      <c r="P46" s="237" t="str">
        <f t="shared" si="109"/>
        <v>+</v>
      </c>
      <c r="Q46" s="237" t="str">
        <f t="shared" si="109"/>
        <v/>
      </c>
      <c r="R46" s="237" t="str">
        <f t="shared" si="109"/>
        <v>+</v>
      </c>
      <c r="S46" s="237" t="str">
        <f t="shared" si="109"/>
        <v/>
      </c>
      <c r="T46" s="237" t="str">
        <f t="shared" si="109"/>
        <v/>
      </c>
      <c r="U46" s="238" t="str">
        <f t="shared" si="109"/>
        <v>+</v>
      </c>
      <c r="V46" s="239" t="str">
        <f t="shared" si="109"/>
        <v/>
      </c>
      <c r="W46" s="237" t="str">
        <f t="shared" si="110"/>
        <v/>
      </c>
      <c r="X46" s="237" t="str">
        <f t="shared" si="110"/>
        <v/>
      </c>
      <c r="Y46" s="237" t="str">
        <f t="shared" si="110"/>
        <v/>
      </c>
      <c r="Z46" s="237" t="str">
        <f t="shared" si="110"/>
        <v/>
      </c>
      <c r="AA46" s="237" t="str">
        <f t="shared" si="110"/>
        <v/>
      </c>
      <c r="AB46" s="240" t="str">
        <f t="shared" si="110"/>
        <v/>
      </c>
      <c r="AC46" s="236" t="str">
        <f t="shared" si="110"/>
        <v/>
      </c>
      <c r="AD46" s="237" t="str">
        <f t="shared" si="110"/>
        <v/>
      </c>
      <c r="AE46" s="237" t="str">
        <f t="shared" si="110"/>
        <v/>
      </c>
      <c r="AF46" s="237" t="str">
        <f t="shared" si="110"/>
        <v/>
      </c>
      <c r="AG46" s="237" t="str">
        <f t="shared" si="111"/>
        <v/>
      </c>
      <c r="AH46" s="238" t="str">
        <f t="shared" si="111"/>
        <v/>
      </c>
      <c r="AI46" s="239" t="str">
        <f t="shared" si="111"/>
        <v/>
      </c>
      <c r="AJ46" s="237" t="str">
        <f t="shared" si="111"/>
        <v/>
      </c>
      <c r="AK46" s="237" t="str">
        <f t="shared" si="111"/>
        <v/>
      </c>
      <c r="AL46" s="237" t="str">
        <f t="shared" si="111"/>
        <v>+</v>
      </c>
      <c r="AM46" s="237" t="str">
        <f t="shared" si="111"/>
        <v/>
      </c>
      <c r="AN46" s="240" t="str">
        <f t="shared" si="111"/>
        <v>+</v>
      </c>
      <c r="AO46" s="236" t="str">
        <f t="shared" si="111"/>
        <v/>
      </c>
      <c r="AP46" s="237" t="str">
        <f t="shared" si="111"/>
        <v/>
      </c>
      <c r="AQ46" s="238" t="str">
        <f t="shared" si="112"/>
        <v/>
      </c>
      <c r="AR46" s="239" t="str">
        <f t="shared" si="112"/>
        <v/>
      </c>
      <c r="AS46" s="237" t="str">
        <f t="shared" si="112"/>
        <v>+</v>
      </c>
      <c r="AT46" s="237" t="str">
        <f t="shared" si="112"/>
        <v>+</v>
      </c>
      <c r="AU46" s="237" t="str">
        <f t="shared" si="112"/>
        <v>+</v>
      </c>
      <c r="AV46" s="237" t="str">
        <f t="shared" si="112"/>
        <v>+ / –</v>
      </c>
      <c r="AW46" s="237" t="str">
        <f t="shared" si="112"/>
        <v/>
      </c>
      <c r="AX46" s="237" t="str">
        <f t="shared" si="112"/>
        <v/>
      </c>
      <c r="AY46" s="237" t="str">
        <f t="shared" si="112"/>
        <v>+</v>
      </c>
      <c r="AZ46" s="237" t="str">
        <f t="shared" si="112"/>
        <v/>
      </c>
      <c r="BA46" s="240" t="str">
        <f>IF(AND(COUNTIFS(Transport_rating, 1, Transport_action, $B46, Transport_ID, BA$8)&gt;0,COUNTIFS(Transport_rating, -1, Transport_action, $B46, Transport_ID, BA$8)&gt;0),"+ / –",(IF(COUNTIFS(Transport_rating, 1, Transport_action, $B46, Transport_ID, BA$8)&gt;0, "+",(IF(COUNTIFS(Transport_rating, -1, Transport_action, $B46, Transport_ID, BA$8)&gt;0,"–", "")))))</f>
        <v/>
      </c>
      <c r="BB46" s="236" t="str">
        <f t="shared" si="113"/>
        <v>+</v>
      </c>
      <c r="BC46" s="237" t="str">
        <f t="shared" si="113"/>
        <v>+</v>
      </c>
      <c r="BD46" s="237" t="str">
        <f t="shared" si="113"/>
        <v/>
      </c>
      <c r="BE46" s="237" t="str">
        <f t="shared" si="113"/>
        <v>+</v>
      </c>
      <c r="BF46" s="238" t="str">
        <f t="shared" si="113"/>
        <v>+</v>
      </c>
      <c r="BG46" s="239" t="str">
        <f t="shared" si="113"/>
        <v>+</v>
      </c>
      <c r="BH46" s="237" t="str">
        <f t="shared" si="113"/>
        <v/>
      </c>
      <c r="BI46" s="237" t="str">
        <f t="shared" si="113"/>
        <v/>
      </c>
      <c r="BJ46" s="237" t="str">
        <f t="shared" si="113"/>
        <v/>
      </c>
      <c r="BK46" s="237" t="str">
        <f t="shared" si="113"/>
        <v/>
      </c>
      <c r="BL46" s="237" t="str">
        <f t="shared" si="114"/>
        <v/>
      </c>
      <c r="BM46" s="240" t="str">
        <f t="shared" si="114"/>
        <v/>
      </c>
      <c r="BN46" s="236" t="str">
        <f t="shared" si="114"/>
        <v/>
      </c>
      <c r="BO46" s="237" t="str">
        <f t="shared" si="114"/>
        <v>+</v>
      </c>
      <c r="BP46" s="237" t="str">
        <f t="shared" si="114"/>
        <v>+</v>
      </c>
      <c r="BQ46" s="237" t="str">
        <f t="shared" si="114"/>
        <v>+</v>
      </c>
      <c r="BR46" s="237" t="str">
        <f t="shared" si="114"/>
        <v/>
      </c>
      <c r="BS46" s="237" t="str">
        <f t="shared" si="114"/>
        <v>+</v>
      </c>
      <c r="BT46" s="238" t="str">
        <f t="shared" si="114"/>
        <v/>
      </c>
      <c r="BU46" s="239" t="str">
        <f t="shared" si="114"/>
        <v/>
      </c>
      <c r="BV46" s="237" t="str">
        <f t="shared" si="115"/>
        <v>+</v>
      </c>
      <c r="BW46" s="237" t="str">
        <f t="shared" si="115"/>
        <v/>
      </c>
      <c r="BX46" s="237" t="str">
        <f t="shared" si="115"/>
        <v>+</v>
      </c>
      <c r="BY46" s="237" t="str">
        <f t="shared" si="115"/>
        <v/>
      </c>
      <c r="BZ46" s="237" t="str">
        <f t="shared" si="115"/>
        <v/>
      </c>
      <c r="CA46" s="237" t="str">
        <f t="shared" si="115"/>
        <v/>
      </c>
      <c r="CB46" s="240" t="str">
        <f t="shared" si="115"/>
        <v/>
      </c>
      <c r="CC46" s="241" t="str">
        <f t="shared" si="115"/>
        <v/>
      </c>
      <c r="CD46" s="242" t="str">
        <f t="shared" si="115"/>
        <v/>
      </c>
      <c r="CE46" s="243" t="str">
        <f t="shared" si="115"/>
        <v/>
      </c>
      <c r="CF46" s="239" t="str">
        <f t="shared" si="116"/>
        <v>+</v>
      </c>
      <c r="CG46" s="237" t="str">
        <f t="shared" si="116"/>
        <v/>
      </c>
      <c r="CH46" s="237" t="str">
        <f t="shared" si="116"/>
        <v/>
      </c>
      <c r="CI46" s="237" t="str">
        <f t="shared" si="116"/>
        <v/>
      </c>
      <c r="CJ46" s="237" t="str">
        <f t="shared" si="116"/>
        <v/>
      </c>
      <c r="CK46" s="237" t="str">
        <f t="shared" si="116"/>
        <v/>
      </c>
      <c r="CL46" s="240" t="str">
        <f t="shared" si="116"/>
        <v/>
      </c>
      <c r="CM46" s="236" t="str">
        <f t="shared" si="116"/>
        <v>+</v>
      </c>
      <c r="CN46" s="237" t="str">
        <f t="shared" si="116"/>
        <v/>
      </c>
      <c r="CO46" s="237" t="str">
        <f t="shared" si="116"/>
        <v/>
      </c>
      <c r="CP46" s="237" t="str">
        <f t="shared" si="117"/>
        <v/>
      </c>
      <c r="CQ46" s="237" t="str">
        <f t="shared" si="117"/>
        <v>+</v>
      </c>
      <c r="CR46" s="237" t="str">
        <f t="shared" si="117"/>
        <v/>
      </c>
      <c r="CS46" s="237" t="str">
        <f t="shared" si="117"/>
        <v/>
      </c>
      <c r="CT46" s="237" t="str">
        <f t="shared" si="117"/>
        <v/>
      </c>
      <c r="CU46" s="238" t="str">
        <f t="shared" si="117"/>
        <v/>
      </c>
      <c r="CV46" s="239" t="str">
        <f t="shared" si="117"/>
        <v/>
      </c>
      <c r="CW46" s="237" t="str">
        <f t="shared" si="117"/>
        <v/>
      </c>
      <c r="CX46" s="237" t="str">
        <f t="shared" si="117"/>
        <v/>
      </c>
      <c r="CY46" s="237" t="str">
        <f t="shared" si="117"/>
        <v/>
      </c>
      <c r="CZ46" s="237" t="str">
        <f t="shared" si="118"/>
        <v/>
      </c>
      <c r="DA46" s="237" t="str">
        <f t="shared" si="118"/>
        <v/>
      </c>
      <c r="DB46" s="237" t="str">
        <f t="shared" si="118"/>
        <v/>
      </c>
      <c r="DC46" s="237" t="str">
        <f t="shared" si="118"/>
        <v/>
      </c>
      <c r="DD46" s="237" t="str">
        <f t="shared" si="118"/>
        <v/>
      </c>
      <c r="DE46" s="240" t="str">
        <f t="shared" si="118"/>
        <v/>
      </c>
      <c r="DF46" s="241" t="str">
        <f t="shared" si="118"/>
        <v/>
      </c>
      <c r="DG46" s="242" t="str">
        <f t="shared" si="118"/>
        <v/>
      </c>
      <c r="DH46" s="242" t="str">
        <f t="shared" si="118"/>
        <v/>
      </c>
      <c r="DI46" s="242" t="str">
        <f t="shared" si="118"/>
        <v/>
      </c>
      <c r="DJ46" s="242" t="str">
        <f t="shared" si="119"/>
        <v/>
      </c>
      <c r="DK46" s="242" t="str">
        <f t="shared" si="119"/>
        <v/>
      </c>
      <c r="DL46" s="242" t="str">
        <f t="shared" si="119"/>
        <v/>
      </c>
      <c r="DM46" s="242" t="str">
        <f t="shared" si="119"/>
        <v/>
      </c>
      <c r="DN46" s="242" t="str">
        <f t="shared" si="119"/>
        <v/>
      </c>
      <c r="DO46" s="242" t="str">
        <f t="shared" si="119"/>
        <v/>
      </c>
      <c r="DP46" s="242" t="str">
        <f t="shared" si="119"/>
        <v/>
      </c>
      <c r="DQ46" s="242" t="str">
        <f t="shared" si="119"/>
        <v/>
      </c>
      <c r="DR46" s="242" t="str">
        <f t="shared" si="119"/>
        <v/>
      </c>
      <c r="DS46" s="242" t="str">
        <f t="shared" si="119"/>
        <v/>
      </c>
      <c r="DT46" s="242" t="str">
        <f t="shared" si="119"/>
        <v/>
      </c>
      <c r="DU46" s="242" t="str">
        <f t="shared" si="119"/>
        <v/>
      </c>
      <c r="DV46" s="242" t="str">
        <f t="shared" si="119"/>
        <v/>
      </c>
      <c r="DW46" s="242" t="str">
        <f t="shared" si="119"/>
        <v/>
      </c>
      <c r="DX46" s="243" t="str">
        <f t="shared" si="119"/>
        <v/>
      </c>
    </row>
    <row r="47" spans="1:128" x14ac:dyDescent="0.4">
      <c r="A47" s="36"/>
      <c r="B47" s="152" t="s">
        <v>1</v>
      </c>
      <c r="C47" s="236" t="str">
        <f t="shared" ref="C47:AH47" si="120">IF(AND(COUNTIFS(Transport_rating, 1, Transport_subsector, $B47, Transport_ID, C$8)&gt;0,COUNTIFS(Transport_rating, -1, Transport_subsector, $B47, Transport_ID, C$8)&gt;0),"+ / –",(IF(COUNTIFS(Transport_rating, 1, Transport_subsector, $B47, Transport_ID, C$8)&gt;0, "+",(IF(COUNTIFS(Transport_rating, -1, Transport_subsector, $B47, Transport_ID, C$8)&gt;0,"–", "")))))</f>
        <v/>
      </c>
      <c r="D47" s="237" t="str">
        <f t="shared" si="120"/>
        <v/>
      </c>
      <c r="E47" s="237" t="str">
        <f t="shared" si="120"/>
        <v/>
      </c>
      <c r="F47" s="237" t="str">
        <f t="shared" si="120"/>
        <v/>
      </c>
      <c r="G47" s="238" t="str">
        <f t="shared" si="120"/>
        <v/>
      </c>
      <c r="H47" s="239" t="str">
        <f t="shared" si="120"/>
        <v>–</v>
      </c>
      <c r="I47" s="237" t="str">
        <f t="shared" si="120"/>
        <v/>
      </c>
      <c r="J47" s="237" t="str">
        <f t="shared" si="120"/>
        <v>+</v>
      </c>
      <c r="K47" s="237" t="str">
        <f t="shared" si="120"/>
        <v/>
      </c>
      <c r="L47" s="240" t="str">
        <f t="shared" si="120"/>
        <v/>
      </c>
      <c r="M47" s="236" t="str">
        <f t="shared" si="120"/>
        <v/>
      </c>
      <c r="N47" s="237" t="str">
        <f t="shared" si="120"/>
        <v/>
      </c>
      <c r="O47" s="237" t="str">
        <f t="shared" si="120"/>
        <v/>
      </c>
      <c r="P47" s="237" t="str">
        <f t="shared" si="120"/>
        <v>+ / –</v>
      </c>
      <c r="Q47" s="237" t="str">
        <f t="shared" si="120"/>
        <v/>
      </c>
      <c r="R47" s="237" t="str">
        <f t="shared" si="120"/>
        <v>–</v>
      </c>
      <c r="S47" s="237" t="str">
        <f t="shared" si="120"/>
        <v/>
      </c>
      <c r="T47" s="237" t="str">
        <f t="shared" si="120"/>
        <v/>
      </c>
      <c r="U47" s="238" t="str">
        <f t="shared" si="120"/>
        <v>+ / –</v>
      </c>
      <c r="V47" s="239" t="str">
        <f t="shared" si="120"/>
        <v/>
      </c>
      <c r="W47" s="237" t="str">
        <f t="shared" si="120"/>
        <v/>
      </c>
      <c r="X47" s="237" t="str">
        <f t="shared" si="120"/>
        <v/>
      </c>
      <c r="Y47" s="237" t="str">
        <f t="shared" si="120"/>
        <v/>
      </c>
      <c r="Z47" s="237" t="str">
        <f t="shared" si="120"/>
        <v/>
      </c>
      <c r="AA47" s="237" t="str">
        <f t="shared" si="120"/>
        <v/>
      </c>
      <c r="AB47" s="240" t="str">
        <f t="shared" si="120"/>
        <v/>
      </c>
      <c r="AC47" s="236" t="str">
        <f t="shared" si="120"/>
        <v/>
      </c>
      <c r="AD47" s="237" t="str">
        <f t="shared" si="120"/>
        <v/>
      </c>
      <c r="AE47" s="237" t="str">
        <f t="shared" si="120"/>
        <v/>
      </c>
      <c r="AF47" s="237" t="str">
        <f t="shared" si="120"/>
        <v/>
      </c>
      <c r="AG47" s="237" t="str">
        <f t="shared" si="120"/>
        <v/>
      </c>
      <c r="AH47" s="238" t="str">
        <f t="shared" si="120"/>
        <v/>
      </c>
      <c r="AI47" s="239" t="str">
        <f t="shared" ref="AI47:BN47" si="121">IF(AND(COUNTIFS(Transport_rating, 1, Transport_subsector, $B47, Transport_ID, AI$8)&gt;0,COUNTIFS(Transport_rating, -1, Transport_subsector, $B47, Transport_ID, AI$8)&gt;0),"+ / –",(IF(COUNTIFS(Transport_rating, 1, Transport_subsector, $B47, Transport_ID, AI$8)&gt;0, "+",(IF(COUNTIFS(Transport_rating, -1, Transport_subsector, $B47, Transport_ID, AI$8)&gt;0,"–", "")))))</f>
        <v/>
      </c>
      <c r="AJ47" s="237" t="str">
        <f t="shared" si="121"/>
        <v/>
      </c>
      <c r="AK47" s="237" t="str">
        <f t="shared" si="121"/>
        <v/>
      </c>
      <c r="AL47" s="237" t="str">
        <f t="shared" si="121"/>
        <v>+ / –</v>
      </c>
      <c r="AM47" s="237" t="str">
        <f t="shared" si="121"/>
        <v/>
      </c>
      <c r="AN47" s="240" t="str">
        <f t="shared" si="121"/>
        <v>+ / –</v>
      </c>
      <c r="AO47" s="236" t="str">
        <f t="shared" si="121"/>
        <v>+ / –</v>
      </c>
      <c r="AP47" s="237" t="str">
        <f t="shared" si="121"/>
        <v>+</v>
      </c>
      <c r="AQ47" s="238" t="str">
        <f t="shared" si="121"/>
        <v/>
      </c>
      <c r="AR47" s="239" t="str">
        <f t="shared" si="121"/>
        <v/>
      </c>
      <c r="AS47" s="237" t="str">
        <f t="shared" si="121"/>
        <v>+</v>
      </c>
      <c r="AT47" s="237" t="str">
        <f t="shared" si="121"/>
        <v/>
      </c>
      <c r="AU47" s="237" t="str">
        <f t="shared" si="121"/>
        <v>+ / –</v>
      </c>
      <c r="AV47" s="237" t="str">
        <f t="shared" si="121"/>
        <v/>
      </c>
      <c r="AW47" s="237" t="str">
        <f t="shared" si="121"/>
        <v/>
      </c>
      <c r="AX47" s="237" t="str">
        <f t="shared" si="121"/>
        <v/>
      </c>
      <c r="AY47" s="237" t="str">
        <f t="shared" si="121"/>
        <v>+</v>
      </c>
      <c r="AZ47" s="237" t="str">
        <f t="shared" si="121"/>
        <v/>
      </c>
      <c r="BA47" s="240" t="str">
        <f t="shared" si="121"/>
        <v/>
      </c>
      <c r="BB47" s="236" t="str">
        <f t="shared" si="121"/>
        <v>+</v>
      </c>
      <c r="BC47" s="237" t="str">
        <f t="shared" si="121"/>
        <v>+</v>
      </c>
      <c r="BD47" s="237" t="str">
        <f t="shared" si="121"/>
        <v/>
      </c>
      <c r="BE47" s="237" t="str">
        <f t="shared" si="121"/>
        <v>+</v>
      </c>
      <c r="BF47" s="238" t="str">
        <f t="shared" si="121"/>
        <v>+</v>
      </c>
      <c r="BG47" s="239" t="str">
        <f t="shared" si="121"/>
        <v/>
      </c>
      <c r="BH47" s="237" t="str">
        <f t="shared" si="121"/>
        <v/>
      </c>
      <c r="BI47" s="237" t="str">
        <f t="shared" si="121"/>
        <v/>
      </c>
      <c r="BJ47" s="237" t="str">
        <f t="shared" si="121"/>
        <v/>
      </c>
      <c r="BK47" s="237" t="str">
        <f t="shared" si="121"/>
        <v/>
      </c>
      <c r="BL47" s="237" t="str">
        <f t="shared" si="121"/>
        <v/>
      </c>
      <c r="BM47" s="240" t="str">
        <f t="shared" si="121"/>
        <v/>
      </c>
      <c r="BN47" s="236" t="str">
        <f t="shared" si="121"/>
        <v/>
      </c>
      <c r="BO47" s="237" t="str">
        <f t="shared" ref="BO47:CT47" si="122">IF(AND(COUNTIFS(Transport_rating, 1, Transport_subsector, $B47, Transport_ID, BO$8)&gt;0,COUNTIFS(Transport_rating, -1, Transport_subsector, $B47, Transport_ID, BO$8)&gt;0),"+ / –",(IF(COUNTIFS(Transport_rating, 1, Transport_subsector, $B47, Transport_ID, BO$8)&gt;0, "+",(IF(COUNTIFS(Transport_rating, -1, Transport_subsector, $B47, Transport_ID, BO$8)&gt;0,"–", "")))))</f>
        <v>+ / –</v>
      </c>
      <c r="BP47" s="237" t="str">
        <f t="shared" si="122"/>
        <v/>
      </c>
      <c r="BQ47" s="237" t="str">
        <f t="shared" si="122"/>
        <v>+ / –</v>
      </c>
      <c r="BR47" s="237" t="str">
        <f t="shared" si="122"/>
        <v/>
      </c>
      <c r="BS47" s="237" t="str">
        <f t="shared" si="122"/>
        <v>+ / –</v>
      </c>
      <c r="BT47" s="238" t="str">
        <f t="shared" si="122"/>
        <v/>
      </c>
      <c r="BU47" s="239" t="str">
        <f t="shared" si="122"/>
        <v/>
      </c>
      <c r="BV47" s="237" t="str">
        <f t="shared" si="122"/>
        <v>+</v>
      </c>
      <c r="BW47" s="237" t="str">
        <f t="shared" si="122"/>
        <v/>
      </c>
      <c r="BX47" s="237" t="str">
        <f t="shared" si="122"/>
        <v>+ / –</v>
      </c>
      <c r="BY47" s="237" t="str">
        <f t="shared" si="122"/>
        <v/>
      </c>
      <c r="BZ47" s="237" t="str">
        <f t="shared" si="122"/>
        <v>+</v>
      </c>
      <c r="CA47" s="237" t="str">
        <f t="shared" si="122"/>
        <v/>
      </c>
      <c r="CB47" s="240" t="str">
        <f t="shared" si="122"/>
        <v/>
      </c>
      <c r="CC47" s="241" t="str">
        <f t="shared" si="122"/>
        <v/>
      </c>
      <c r="CD47" s="242" t="str">
        <f t="shared" si="122"/>
        <v/>
      </c>
      <c r="CE47" s="243" t="str">
        <f t="shared" si="122"/>
        <v/>
      </c>
      <c r="CF47" s="239" t="str">
        <f t="shared" si="122"/>
        <v>+</v>
      </c>
      <c r="CG47" s="237" t="str">
        <f t="shared" si="122"/>
        <v/>
      </c>
      <c r="CH47" s="237" t="str">
        <f t="shared" si="122"/>
        <v/>
      </c>
      <c r="CI47" s="237" t="str">
        <f t="shared" si="122"/>
        <v/>
      </c>
      <c r="CJ47" s="237" t="str">
        <f t="shared" si="122"/>
        <v/>
      </c>
      <c r="CK47" s="237" t="str">
        <f t="shared" si="122"/>
        <v/>
      </c>
      <c r="CL47" s="240" t="str">
        <f t="shared" si="122"/>
        <v/>
      </c>
      <c r="CM47" s="236" t="str">
        <f t="shared" si="122"/>
        <v>+ / –</v>
      </c>
      <c r="CN47" s="237" t="str">
        <f t="shared" si="122"/>
        <v/>
      </c>
      <c r="CO47" s="237" t="str">
        <f t="shared" si="122"/>
        <v/>
      </c>
      <c r="CP47" s="237" t="str">
        <f t="shared" si="122"/>
        <v/>
      </c>
      <c r="CQ47" s="237" t="str">
        <f t="shared" si="122"/>
        <v>+ / –</v>
      </c>
      <c r="CR47" s="237" t="str">
        <f t="shared" si="122"/>
        <v/>
      </c>
      <c r="CS47" s="237" t="str">
        <f t="shared" si="122"/>
        <v/>
      </c>
      <c r="CT47" s="237" t="str">
        <f t="shared" si="122"/>
        <v/>
      </c>
      <c r="CU47" s="238" t="str">
        <f t="shared" ref="CU47:DX47" si="123">IF(AND(COUNTIFS(Transport_rating, 1, Transport_subsector, $B47, Transport_ID, CU$8)&gt;0,COUNTIFS(Transport_rating, -1, Transport_subsector, $B47, Transport_ID, CU$8)&gt;0),"+ / –",(IF(COUNTIFS(Transport_rating, 1, Transport_subsector, $B47, Transport_ID, CU$8)&gt;0, "+",(IF(COUNTIFS(Transport_rating, -1, Transport_subsector, $B47, Transport_ID, CU$8)&gt;0,"–", "")))))</f>
        <v/>
      </c>
      <c r="CV47" s="239" t="str">
        <f t="shared" si="123"/>
        <v/>
      </c>
      <c r="CW47" s="237" t="str">
        <f t="shared" si="123"/>
        <v/>
      </c>
      <c r="CX47" s="237" t="str">
        <f t="shared" si="123"/>
        <v/>
      </c>
      <c r="CY47" s="237" t="str">
        <f t="shared" si="123"/>
        <v/>
      </c>
      <c r="CZ47" s="237" t="str">
        <f t="shared" si="123"/>
        <v/>
      </c>
      <c r="DA47" s="237" t="str">
        <f t="shared" si="123"/>
        <v/>
      </c>
      <c r="DB47" s="237" t="str">
        <f t="shared" si="123"/>
        <v/>
      </c>
      <c r="DC47" s="237" t="str">
        <f t="shared" si="123"/>
        <v/>
      </c>
      <c r="DD47" s="237" t="str">
        <f t="shared" si="123"/>
        <v/>
      </c>
      <c r="DE47" s="240" t="str">
        <f t="shared" si="123"/>
        <v/>
      </c>
      <c r="DF47" s="241" t="str">
        <f t="shared" si="123"/>
        <v/>
      </c>
      <c r="DG47" s="242" t="str">
        <f t="shared" si="123"/>
        <v/>
      </c>
      <c r="DH47" s="242" t="str">
        <f t="shared" si="123"/>
        <v/>
      </c>
      <c r="DI47" s="242" t="str">
        <f t="shared" si="123"/>
        <v/>
      </c>
      <c r="DJ47" s="242" t="str">
        <f t="shared" si="123"/>
        <v/>
      </c>
      <c r="DK47" s="242" t="str">
        <f t="shared" si="123"/>
        <v/>
      </c>
      <c r="DL47" s="242" t="str">
        <f t="shared" si="123"/>
        <v/>
      </c>
      <c r="DM47" s="242" t="str">
        <f t="shared" si="123"/>
        <v/>
      </c>
      <c r="DN47" s="242" t="str">
        <f t="shared" si="123"/>
        <v/>
      </c>
      <c r="DO47" s="242" t="str">
        <f t="shared" si="123"/>
        <v/>
      </c>
      <c r="DP47" s="242" t="str">
        <f t="shared" si="123"/>
        <v/>
      </c>
      <c r="DQ47" s="242" t="str">
        <f t="shared" si="123"/>
        <v/>
      </c>
      <c r="DR47" s="242" t="str">
        <f t="shared" si="123"/>
        <v/>
      </c>
      <c r="DS47" s="242" t="str">
        <f t="shared" si="123"/>
        <v/>
      </c>
      <c r="DT47" s="242" t="str">
        <f t="shared" si="123"/>
        <v/>
      </c>
      <c r="DU47" s="242" t="str">
        <f t="shared" si="123"/>
        <v/>
      </c>
      <c r="DV47" s="242" t="str">
        <f t="shared" si="123"/>
        <v/>
      </c>
      <c r="DW47" s="242" t="str">
        <f t="shared" si="123"/>
        <v/>
      </c>
      <c r="DX47" s="243" t="str">
        <f t="shared" si="123"/>
        <v/>
      </c>
    </row>
    <row r="48" spans="1:128" outlineLevel="1" x14ac:dyDescent="0.4">
      <c r="A48" s="36"/>
      <c r="B48" s="153" t="s">
        <v>7</v>
      </c>
      <c r="C48" s="236" t="str">
        <f t="shared" ref="C48:AH48" si="124">IF(AND(COUNTIFS(Transport_rating, 1, Transport_action, $B48, Transport_ID, C$8)&gt;0,COUNTIFS(Transport_rating, -1, Transport_action, $B48, Transport_ID, C$8)&gt;0),"+ / –",(IF(COUNTIFS(Transport_rating, 1, Transport_action, $B48, Transport_ID, C$8)&gt;0, "+",(IF(COUNTIFS(Transport_rating, -1, Transport_action, $B48, Transport_ID, C$8)&gt;0,"–", "")))))</f>
        <v/>
      </c>
      <c r="D48" s="237" t="str">
        <f t="shared" si="124"/>
        <v/>
      </c>
      <c r="E48" s="237" t="str">
        <f t="shared" si="124"/>
        <v/>
      </c>
      <c r="F48" s="237" t="str">
        <f t="shared" si="124"/>
        <v/>
      </c>
      <c r="G48" s="238" t="str">
        <f t="shared" si="124"/>
        <v/>
      </c>
      <c r="H48" s="239" t="str">
        <f t="shared" si="124"/>
        <v>–</v>
      </c>
      <c r="I48" s="237" t="str">
        <f t="shared" si="124"/>
        <v/>
      </c>
      <c r="J48" s="237" t="str">
        <f t="shared" si="124"/>
        <v>+</v>
      </c>
      <c r="K48" s="237" t="str">
        <f t="shared" si="124"/>
        <v/>
      </c>
      <c r="L48" s="240" t="str">
        <f t="shared" si="124"/>
        <v/>
      </c>
      <c r="M48" s="236" t="str">
        <f t="shared" si="124"/>
        <v/>
      </c>
      <c r="N48" s="237" t="str">
        <f t="shared" si="124"/>
        <v/>
      </c>
      <c r="O48" s="237" t="str">
        <f t="shared" si="124"/>
        <v/>
      </c>
      <c r="P48" s="237" t="str">
        <f t="shared" si="124"/>
        <v>+ / –</v>
      </c>
      <c r="Q48" s="237" t="str">
        <f t="shared" si="124"/>
        <v/>
      </c>
      <c r="R48" s="237" t="str">
        <f t="shared" si="124"/>
        <v>–</v>
      </c>
      <c r="S48" s="237" t="str">
        <f t="shared" si="124"/>
        <v/>
      </c>
      <c r="T48" s="237" t="str">
        <f t="shared" si="124"/>
        <v/>
      </c>
      <c r="U48" s="238" t="str">
        <f t="shared" si="124"/>
        <v>+ / –</v>
      </c>
      <c r="V48" s="239" t="str">
        <f t="shared" si="124"/>
        <v/>
      </c>
      <c r="W48" s="237" t="str">
        <f t="shared" si="124"/>
        <v/>
      </c>
      <c r="X48" s="237" t="str">
        <f t="shared" si="124"/>
        <v/>
      </c>
      <c r="Y48" s="237" t="str">
        <f t="shared" si="124"/>
        <v/>
      </c>
      <c r="Z48" s="237" t="str">
        <f t="shared" si="124"/>
        <v/>
      </c>
      <c r="AA48" s="237" t="str">
        <f t="shared" si="124"/>
        <v/>
      </c>
      <c r="AB48" s="240" t="str">
        <f t="shared" si="124"/>
        <v/>
      </c>
      <c r="AC48" s="236" t="str">
        <f t="shared" si="124"/>
        <v/>
      </c>
      <c r="AD48" s="237" t="str">
        <f t="shared" si="124"/>
        <v/>
      </c>
      <c r="AE48" s="237" t="str">
        <f t="shared" si="124"/>
        <v/>
      </c>
      <c r="AF48" s="237" t="str">
        <f t="shared" si="124"/>
        <v/>
      </c>
      <c r="AG48" s="237" t="str">
        <f t="shared" si="124"/>
        <v/>
      </c>
      <c r="AH48" s="238" t="str">
        <f t="shared" si="124"/>
        <v/>
      </c>
      <c r="AI48" s="239" t="str">
        <f t="shared" ref="AI48:BN48" si="125">IF(AND(COUNTIFS(Transport_rating, 1, Transport_action, $B48, Transport_ID, AI$8)&gt;0,COUNTIFS(Transport_rating, -1, Transport_action, $B48, Transport_ID, AI$8)&gt;0),"+ / –",(IF(COUNTIFS(Transport_rating, 1, Transport_action, $B48, Transport_ID, AI$8)&gt;0, "+",(IF(COUNTIFS(Transport_rating, -1, Transport_action, $B48, Transport_ID, AI$8)&gt;0,"–", "")))))</f>
        <v/>
      </c>
      <c r="AJ48" s="237" t="str">
        <f t="shared" si="125"/>
        <v/>
      </c>
      <c r="AK48" s="237" t="str">
        <f t="shared" si="125"/>
        <v/>
      </c>
      <c r="AL48" s="237" t="str">
        <f t="shared" si="125"/>
        <v>+ / –</v>
      </c>
      <c r="AM48" s="237" t="str">
        <f t="shared" si="125"/>
        <v/>
      </c>
      <c r="AN48" s="240" t="str">
        <f t="shared" si="125"/>
        <v>+ / –</v>
      </c>
      <c r="AO48" s="236" t="str">
        <f t="shared" si="125"/>
        <v>+ / –</v>
      </c>
      <c r="AP48" s="237" t="str">
        <f t="shared" si="125"/>
        <v>+</v>
      </c>
      <c r="AQ48" s="238" t="str">
        <f t="shared" si="125"/>
        <v/>
      </c>
      <c r="AR48" s="239" t="str">
        <f t="shared" si="125"/>
        <v/>
      </c>
      <c r="AS48" s="237" t="str">
        <f t="shared" si="125"/>
        <v>+</v>
      </c>
      <c r="AT48" s="237" t="str">
        <f t="shared" si="125"/>
        <v/>
      </c>
      <c r="AU48" s="237" t="str">
        <f t="shared" si="125"/>
        <v>+ / –</v>
      </c>
      <c r="AV48" s="237" t="str">
        <f t="shared" si="125"/>
        <v/>
      </c>
      <c r="AW48" s="237" t="str">
        <f t="shared" si="125"/>
        <v/>
      </c>
      <c r="AX48" s="237" t="str">
        <f t="shared" si="125"/>
        <v/>
      </c>
      <c r="AY48" s="237" t="str">
        <f t="shared" si="125"/>
        <v>+</v>
      </c>
      <c r="AZ48" s="237" t="str">
        <f t="shared" si="125"/>
        <v/>
      </c>
      <c r="BA48" s="240" t="str">
        <f t="shared" si="125"/>
        <v/>
      </c>
      <c r="BB48" s="236" t="str">
        <f t="shared" si="125"/>
        <v>+</v>
      </c>
      <c r="BC48" s="237" t="str">
        <f t="shared" si="125"/>
        <v>+</v>
      </c>
      <c r="BD48" s="237" t="str">
        <f t="shared" si="125"/>
        <v/>
      </c>
      <c r="BE48" s="237" t="str">
        <f t="shared" si="125"/>
        <v>+</v>
      </c>
      <c r="BF48" s="238" t="str">
        <f t="shared" si="125"/>
        <v>+</v>
      </c>
      <c r="BG48" s="239" t="str">
        <f t="shared" si="125"/>
        <v/>
      </c>
      <c r="BH48" s="237" t="str">
        <f t="shared" si="125"/>
        <v/>
      </c>
      <c r="BI48" s="237" t="str">
        <f t="shared" si="125"/>
        <v/>
      </c>
      <c r="BJ48" s="237" t="str">
        <f t="shared" si="125"/>
        <v/>
      </c>
      <c r="BK48" s="237" t="str">
        <f t="shared" si="125"/>
        <v/>
      </c>
      <c r="BL48" s="237" t="str">
        <f t="shared" si="125"/>
        <v/>
      </c>
      <c r="BM48" s="240" t="str">
        <f t="shared" si="125"/>
        <v/>
      </c>
      <c r="BN48" s="236" t="str">
        <f t="shared" si="125"/>
        <v/>
      </c>
      <c r="BO48" s="237" t="str">
        <f t="shared" ref="BO48:CT48" si="126">IF(AND(COUNTIFS(Transport_rating, 1, Transport_action, $B48, Transport_ID, BO$8)&gt;0,COUNTIFS(Transport_rating, -1, Transport_action, $B48, Transport_ID, BO$8)&gt;0),"+ / –",(IF(COUNTIFS(Transport_rating, 1, Transport_action, $B48, Transport_ID, BO$8)&gt;0, "+",(IF(COUNTIFS(Transport_rating, -1, Transport_action, $B48, Transport_ID, BO$8)&gt;0,"–", "")))))</f>
        <v>+ / –</v>
      </c>
      <c r="BP48" s="237" t="str">
        <f t="shared" si="126"/>
        <v/>
      </c>
      <c r="BQ48" s="237" t="str">
        <f t="shared" si="126"/>
        <v>+ / –</v>
      </c>
      <c r="BR48" s="237" t="str">
        <f t="shared" si="126"/>
        <v/>
      </c>
      <c r="BS48" s="237" t="str">
        <f t="shared" si="126"/>
        <v>+ / –</v>
      </c>
      <c r="BT48" s="238" t="str">
        <f t="shared" si="126"/>
        <v/>
      </c>
      <c r="BU48" s="239" t="str">
        <f t="shared" si="126"/>
        <v/>
      </c>
      <c r="BV48" s="237" t="str">
        <f t="shared" si="126"/>
        <v>+</v>
      </c>
      <c r="BW48" s="237" t="str">
        <f t="shared" si="126"/>
        <v/>
      </c>
      <c r="BX48" s="237" t="str">
        <f t="shared" si="126"/>
        <v>+ / –</v>
      </c>
      <c r="BY48" s="237" t="str">
        <f t="shared" si="126"/>
        <v/>
      </c>
      <c r="BZ48" s="237" t="str">
        <f t="shared" si="126"/>
        <v>+</v>
      </c>
      <c r="CA48" s="237" t="str">
        <f t="shared" si="126"/>
        <v/>
      </c>
      <c r="CB48" s="240" t="str">
        <f t="shared" si="126"/>
        <v/>
      </c>
      <c r="CC48" s="241" t="str">
        <f t="shared" si="126"/>
        <v/>
      </c>
      <c r="CD48" s="242" t="str">
        <f t="shared" si="126"/>
        <v/>
      </c>
      <c r="CE48" s="243" t="str">
        <f t="shared" si="126"/>
        <v/>
      </c>
      <c r="CF48" s="239" t="str">
        <f t="shared" si="126"/>
        <v>+</v>
      </c>
      <c r="CG48" s="237" t="str">
        <f t="shared" si="126"/>
        <v/>
      </c>
      <c r="CH48" s="237" t="str">
        <f t="shared" si="126"/>
        <v/>
      </c>
      <c r="CI48" s="237" t="str">
        <f t="shared" si="126"/>
        <v/>
      </c>
      <c r="CJ48" s="237" t="str">
        <f t="shared" si="126"/>
        <v/>
      </c>
      <c r="CK48" s="237" t="str">
        <f t="shared" si="126"/>
        <v/>
      </c>
      <c r="CL48" s="240" t="str">
        <f t="shared" si="126"/>
        <v/>
      </c>
      <c r="CM48" s="236" t="str">
        <f t="shared" si="126"/>
        <v>+ / –</v>
      </c>
      <c r="CN48" s="237" t="str">
        <f t="shared" si="126"/>
        <v/>
      </c>
      <c r="CO48" s="237" t="str">
        <f t="shared" si="126"/>
        <v/>
      </c>
      <c r="CP48" s="237" t="str">
        <f t="shared" si="126"/>
        <v/>
      </c>
      <c r="CQ48" s="237" t="str">
        <f t="shared" si="126"/>
        <v>+ / –</v>
      </c>
      <c r="CR48" s="237" t="str">
        <f t="shared" si="126"/>
        <v/>
      </c>
      <c r="CS48" s="237" t="str">
        <f t="shared" si="126"/>
        <v/>
      </c>
      <c r="CT48" s="237" t="str">
        <f t="shared" si="126"/>
        <v/>
      </c>
      <c r="CU48" s="238" t="str">
        <f t="shared" ref="CU48:DX48" si="127">IF(AND(COUNTIFS(Transport_rating, 1, Transport_action, $B48, Transport_ID, CU$8)&gt;0,COUNTIFS(Transport_rating, -1, Transport_action, $B48, Transport_ID, CU$8)&gt;0),"+ / –",(IF(COUNTIFS(Transport_rating, 1, Transport_action, $B48, Transport_ID, CU$8)&gt;0, "+",(IF(COUNTIFS(Transport_rating, -1, Transport_action, $B48, Transport_ID, CU$8)&gt;0,"–", "")))))</f>
        <v/>
      </c>
      <c r="CV48" s="239" t="str">
        <f t="shared" si="127"/>
        <v/>
      </c>
      <c r="CW48" s="237" t="str">
        <f t="shared" si="127"/>
        <v/>
      </c>
      <c r="CX48" s="237" t="str">
        <f t="shared" si="127"/>
        <v/>
      </c>
      <c r="CY48" s="237" t="str">
        <f t="shared" si="127"/>
        <v/>
      </c>
      <c r="CZ48" s="237" t="str">
        <f t="shared" si="127"/>
        <v/>
      </c>
      <c r="DA48" s="237" t="str">
        <f t="shared" si="127"/>
        <v/>
      </c>
      <c r="DB48" s="237" t="str">
        <f t="shared" si="127"/>
        <v/>
      </c>
      <c r="DC48" s="237" t="str">
        <f t="shared" si="127"/>
        <v/>
      </c>
      <c r="DD48" s="237" t="str">
        <f t="shared" si="127"/>
        <v/>
      </c>
      <c r="DE48" s="240" t="str">
        <f t="shared" si="127"/>
        <v/>
      </c>
      <c r="DF48" s="241" t="str">
        <f t="shared" si="127"/>
        <v/>
      </c>
      <c r="DG48" s="242" t="str">
        <f t="shared" si="127"/>
        <v/>
      </c>
      <c r="DH48" s="242" t="str">
        <f t="shared" si="127"/>
        <v/>
      </c>
      <c r="DI48" s="242" t="str">
        <f t="shared" si="127"/>
        <v/>
      </c>
      <c r="DJ48" s="242" t="str">
        <f t="shared" si="127"/>
        <v/>
      </c>
      <c r="DK48" s="242" t="str">
        <f t="shared" si="127"/>
        <v/>
      </c>
      <c r="DL48" s="242" t="str">
        <f t="shared" si="127"/>
        <v/>
      </c>
      <c r="DM48" s="242" t="str">
        <f t="shared" si="127"/>
        <v/>
      </c>
      <c r="DN48" s="242" t="str">
        <f t="shared" si="127"/>
        <v/>
      </c>
      <c r="DO48" s="242" t="str">
        <f t="shared" si="127"/>
        <v/>
      </c>
      <c r="DP48" s="242" t="str">
        <f t="shared" si="127"/>
        <v/>
      </c>
      <c r="DQ48" s="242" t="str">
        <f t="shared" si="127"/>
        <v/>
      </c>
      <c r="DR48" s="242" t="str">
        <f t="shared" si="127"/>
        <v/>
      </c>
      <c r="DS48" s="242" t="str">
        <f t="shared" si="127"/>
        <v/>
      </c>
      <c r="DT48" s="242" t="str">
        <f t="shared" si="127"/>
        <v/>
      </c>
      <c r="DU48" s="242" t="str">
        <f t="shared" si="127"/>
        <v/>
      </c>
      <c r="DV48" s="242" t="str">
        <f t="shared" si="127"/>
        <v/>
      </c>
      <c r="DW48" s="242" t="str">
        <f t="shared" si="127"/>
        <v/>
      </c>
      <c r="DX48" s="243" t="str">
        <f t="shared" si="127"/>
        <v/>
      </c>
    </row>
    <row r="49" spans="1:129" x14ac:dyDescent="0.4">
      <c r="A49" s="36"/>
      <c r="B49" s="152" t="s">
        <v>0</v>
      </c>
      <c r="C49" s="236" t="str">
        <f t="shared" ref="C49:AH49" si="128">IF(AND(COUNTIFS(Transport_rating, 1, Transport_subsector, $B49, Transport_ID, C$8)&gt;0,COUNTIFS(Transport_rating, -1, Transport_subsector, $B49, Transport_ID, C$8)&gt;0),"+ / –",(IF(COUNTIFS(Transport_rating, 1, Transport_subsector, $B49, Transport_ID, C$8)&gt;0, "+",(IF(COUNTIFS(Transport_rating, -1, Transport_subsector, $B49, Transport_ID, C$8)&gt;0,"–", "")))))</f>
        <v/>
      </c>
      <c r="D49" s="237" t="str">
        <f t="shared" si="128"/>
        <v/>
      </c>
      <c r="E49" s="237" t="str">
        <f t="shared" si="128"/>
        <v/>
      </c>
      <c r="F49" s="237" t="str">
        <f t="shared" si="128"/>
        <v/>
      </c>
      <c r="G49" s="238" t="str">
        <f t="shared" si="128"/>
        <v/>
      </c>
      <c r="H49" s="239" t="str">
        <f t="shared" si="128"/>
        <v/>
      </c>
      <c r="I49" s="237" t="str">
        <f t="shared" si="128"/>
        <v/>
      </c>
      <c r="J49" s="237" t="str">
        <f t="shared" si="128"/>
        <v/>
      </c>
      <c r="K49" s="237" t="str">
        <f t="shared" si="128"/>
        <v/>
      </c>
      <c r="L49" s="240" t="str">
        <f t="shared" si="128"/>
        <v/>
      </c>
      <c r="M49" s="236" t="str">
        <f t="shared" si="128"/>
        <v/>
      </c>
      <c r="N49" s="237" t="str">
        <f t="shared" si="128"/>
        <v/>
      </c>
      <c r="O49" s="237" t="str">
        <f t="shared" si="128"/>
        <v/>
      </c>
      <c r="P49" s="237" t="str">
        <f t="shared" si="128"/>
        <v>+</v>
      </c>
      <c r="Q49" s="237" t="str">
        <f t="shared" si="128"/>
        <v/>
      </c>
      <c r="R49" s="237" t="str">
        <f t="shared" si="128"/>
        <v/>
      </c>
      <c r="S49" s="237" t="str">
        <f t="shared" si="128"/>
        <v/>
      </c>
      <c r="T49" s="237" t="str">
        <f t="shared" si="128"/>
        <v/>
      </c>
      <c r="U49" s="238" t="str">
        <f t="shared" si="128"/>
        <v>+</v>
      </c>
      <c r="V49" s="239" t="str">
        <f t="shared" si="128"/>
        <v/>
      </c>
      <c r="W49" s="237" t="str">
        <f t="shared" si="128"/>
        <v/>
      </c>
      <c r="X49" s="237" t="str">
        <f t="shared" si="128"/>
        <v/>
      </c>
      <c r="Y49" s="237" t="str">
        <f t="shared" si="128"/>
        <v/>
      </c>
      <c r="Z49" s="237" t="str">
        <f t="shared" si="128"/>
        <v/>
      </c>
      <c r="AA49" s="237" t="str">
        <f t="shared" si="128"/>
        <v/>
      </c>
      <c r="AB49" s="240" t="str">
        <f t="shared" si="128"/>
        <v/>
      </c>
      <c r="AC49" s="236" t="str">
        <f t="shared" si="128"/>
        <v/>
      </c>
      <c r="AD49" s="237" t="str">
        <f t="shared" si="128"/>
        <v/>
      </c>
      <c r="AE49" s="237" t="str">
        <f t="shared" si="128"/>
        <v/>
      </c>
      <c r="AF49" s="237" t="str">
        <f t="shared" si="128"/>
        <v/>
      </c>
      <c r="AG49" s="237" t="str">
        <f t="shared" si="128"/>
        <v/>
      </c>
      <c r="AH49" s="238" t="str">
        <f t="shared" si="128"/>
        <v/>
      </c>
      <c r="AI49" s="239" t="str">
        <f t="shared" ref="AI49:BN49" si="129">IF(AND(COUNTIFS(Transport_rating, 1, Transport_subsector, $B49, Transport_ID, AI$8)&gt;0,COUNTIFS(Transport_rating, -1, Transport_subsector, $B49, Transport_ID, AI$8)&gt;0),"+ / –",(IF(COUNTIFS(Transport_rating, 1, Transport_subsector, $B49, Transport_ID, AI$8)&gt;0, "+",(IF(COUNTIFS(Transport_rating, -1, Transport_subsector, $B49, Transport_ID, AI$8)&gt;0,"–", "")))))</f>
        <v/>
      </c>
      <c r="AJ49" s="237" t="str">
        <f t="shared" si="129"/>
        <v/>
      </c>
      <c r="AK49" s="237" t="str">
        <f t="shared" si="129"/>
        <v/>
      </c>
      <c r="AL49" s="237" t="str">
        <f t="shared" si="129"/>
        <v>+</v>
      </c>
      <c r="AM49" s="237" t="str">
        <f t="shared" si="129"/>
        <v/>
      </c>
      <c r="AN49" s="240" t="str">
        <f t="shared" si="129"/>
        <v>+</v>
      </c>
      <c r="AO49" s="236" t="str">
        <f t="shared" si="129"/>
        <v/>
      </c>
      <c r="AP49" s="237" t="str">
        <f t="shared" si="129"/>
        <v/>
      </c>
      <c r="AQ49" s="238" t="str">
        <f t="shared" si="129"/>
        <v>+</v>
      </c>
      <c r="AR49" s="239" t="str">
        <f t="shared" si="129"/>
        <v/>
      </c>
      <c r="AS49" s="237" t="str">
        <f t="shared" si="129"/>
        <v>+</v>
      </c>
      <c r="AT49" s="237" t="str">
        <f t="shared" si="129"/>
        <v/>
      </c>
      <c r="AU49" s="237" t="str">
        <f t="shared" si="129"/>
        <v>+</v>
      </c>
      <c r="AV49" s="237" t="str">
        <f t="shared" si="129"/>
        <v/>
      </c>
      <c r="AW49" s="237" t="str">
        <f t="shared" si="129"/>
        <v/>
      </c>
      <c r="AX49" s="237" t="str">
        <f t="shared" si="129"/>
        <v/>
      </c>
      <c r="AY49" s="237" t="str">
        <f t="shared" si="129"/>
        <v>+</v>
      </c>
      <c r="AZ49" s="237" t="str">
        <f t="shared" si="129"/>
        <v/>
      </c>
      <c r="BA49" s="240" t="str">
        <f t="shared" si="129"/>
        <v/>
      </c>
      <c r="BB49" s="236" t="str">
        <f t="shared" si="129"/>
        <v/>
      </c>
      <c r="BC49" s="237" t="str">
        <f t="shared" si="129"/>
        <v>+</v>
      </c>
      <c r="BD49" s="237" t="str">
        <f t="shared" si="129"/>
        <v/>
      </c>
      <c r="BE49" s="237" t="str">
        <f t="shared" si="129"/>
        <v>+</v>
      </c>
      <c r="BF49" s="238" t="str">
        <f t="shared" si="129"/>
        <v>+</v>
      </c>
      <c r="BG49" s="239" t="str">
        <f t="shared" si="129"/>
        <v/>
      </c>
      <c r="BH49" s="237" t="str">
        <f t="shared" si="129"/>
        <v/>
      </c>
      <c r="BI49" s="237" t="str">
        <f t="shared" si="129"/>
        <v/>
      </c>
      <c r="BJ49" s="237" t="str">
        <f t="shared" si="129"/>
        <v/>
      </c>
      <c r="BK49" s="237" t="str">
        <f t="shared" si="129"/>
        <v/>
      </c>
      <c r="BL49" s="237" t="str">
        <f t="shared" si="129"/>
        <v/>
      </c>
      <c r="BM49" s="240" t="str">
        <f t="shared" si="129"/>
        <v/>
      </c>
      <c r="BN49" s="236" t="str">
        <f t="shared" si="129"/>
        <v/>
      </c>
      <c r="BO49" s="237" t="str">
        <f t="shared" ref="BO49:CT49" si="130">IF(AND(COUNTIFS(Transport_rating, 1, Transport_subsector, $B49, Transport_ID, BO$8)&gt;0,COUNTIFS(Transport_rating, -1, Transport_subsector, $B49, Transport_ID, BO$8)&gt;0),"+ / –",(IF(COUNTIFS(Transport_rating, 1, Transport_subsector, $B49, Transport_ID, BO$8)&gt;0, "+",(IF(COUNTIFS(Transport_rating, -1, Transport_subsector, $B49, Transport_ID, BO$8)&gt;0,"–", "")))))</f>
        <v>+</v>
      </c>
      <c r="BP49" s="237" t="str">
        <f t="shared" si="130"/>
        <v/>
      </c>
      <c r="BQ49" s="237" t="str">
        <f t="shared" si="130"/>
        <v>+</v>
      </c>
      <c r="BR49" s="237" t="str">
        <f t="shared" si="130"/>
        <v/>
      </c>
      <c r="BS49" s="237" t="str">
        <f t="shared" si="130"/>
        <v>+</v>
      </c>
      <c r="BT49" s="238" t="str">
        <f t="shared" si="130"/>
        <v/>
      </c>
      <c r="BU49" s="239" t="str">
        <f t="shared" si="130"/>
        <v/>
      </c>
      <c r="BV49" s="237" t="str">
        <f t="shared" si="130"/>
        <v>+</v>
      </c>
      <c r="BW49" s="237" t="str">
        <f t="shared" si="130"/>
        <v/>
      </c>
      <c r="BX49" s="237" t="str">
        <f t="shared" si="130"/>
        <v>+</v>
      </c>
      <c r="BY49" s="237" t="str">
        <f t="shared" si="130"/>
        <v/>
      </c>
      <c r="BZ49" s="237" t="str">
        <f t="shared" si="130"/>
        <v/>
      </c>
      <c r="CA49" s="237" t="str">
        <f t="shared" si="130"/>
        <v/>
      </c>
      <c r="CB49" s="240" t="str">
        <f t="shared" si="130"/>
        <v/>
      </c>
      <c r="CC49" s="241" t="str">
        <f t="shared" si="130"/>
        <v/>
      </c>
      <c r="CD49" s="242" t="str">
        <f t="shared" si="130"/>
        <v/>
      </c>
      <c r="CE49" s="243" t="str">
        <f t="shared" si="130"/>
        <v/>
      </c>
      <c r="CF49" s="239" t="str">
        <f t="shared" si="130"/>
        <v/>
      </c>
      <c r="CG49" s="237" t="str">
        <f t="shared" si="130"/>
        <v/>
      </c>
      <c r="CH49" s="237" t="str">
        <f t="shared" si="130"/>
        <v/>
      </c>
      <c r="CI49" s="237" t="str">
        <f t="shared" si="130"/>
        <v/>
      </c>
      <c r="CJ49" s="237" t="str">
        <f t="shared" si="130"/>
        <v/>
      </c>
      <c r="CK49" s="237" t="str">
        <f t="shared" si="130"/>
        <v/>
      </c>
      <c r="CL49" s="240" t="str">
        <f t="shared" si="130"/>
        <v/>
      </c>
      <c r="CM49" s="236" t="str">
        <f t="shared" si="130"/>
        <v>+</v>
      </c>
      <c r="CN49" s="237" t="str">
        <f t="shared" si="130"/>
        <v/>
      </c>
      <c r="CO49" s="237" t="str">
        <f t="shared" si="130"/>
        <v/>
      </c>
      <c r="CP49" s="237" t="str">
        <f t="shared" si="130"/>
        <v/>
      </c>
      <c r="CQ49" s="237" t="str">
        <f t="shared" si="130"/>
        <v>+</v>
      </c>
      <c r="CR49" s="237" t="str">
        <f t="shared" si="130"/>
        <v/>
      </c>
      <c r="CS49" s="237" t="str">
        <f t="shared" si="130"/>
        <v/>
      </c>
      <c r="CT49" s="237" t="str">
        <f t="shared" si="130"/>
        <v/>
      </c>
      <c r="CU49" s="238" t="str">
        <f t="shared" ref="CU49:DX49" si="131">IF(AND(COUNTIFS(Transport_rating, 1, Transport_subsector, $B49, Transport_ID, CU$8)&gt;0,COUNTIFS(Transport_rating, -1, Transport_subsector, $B49, Transport_ID, CU$8)&gt;0),"+ / –",(IF(COUNTIFS(Transport_rating, 1, Transport_subsector, $B49, Transport_ID, CU$8)&gt;0, "+",(IF(COUNTIFS(Transport_rating, -1, Transport_subsector, $B49, Transport_ID, CU$8)&gt;0,"–", "")))))</f>
        <v/>
      </c>
      <c r="CV49" s="239" t="str">
        <f t="shared" si="131"/>
        <v/>
      </c>
      <c r="CW49" s="237" t="str">
        <f t="shared" si="131"/>
        <v/>
      </c>
      <c r="CX49" s="237" t="str">
        <f t="shared" si="131"/>
        <v/>
      </c>
      <c r="CY49" s="237" t="str">
        <f t="shared" si="131"/>
        <v/>
      </c>
      <c r="CZ49" s="237" t="str">
        <f t="shared" si="131"/>
        <v/>
      </c>
      <c r="DA49" s="237" t="str">
        <f t="shared" si="131"/>
        <v/>
      </c>
      <c r="DB49" s="237" t="str">
        <f t="shared" si="131"/>
        <v/>
      </c>
      <c r="DC49" s="237" t="str">
        <f t="shared" si="131"/>
        <v/>
      </c>
      <c r="DD49" s="237" t="str">
        <f t="shared" si="131"/>
        <v/>
      </c>
      <c r="DE49" s="240" t="str">
        <f t="shared" si="131"/>
        <v/>
      </c>
      <c r="DF49" s="241" t="str">
        <f t="shared" si="131"/>
        <v/>
      </c>
      <c r="DG49" s="242" t="str">
        <f t="shared" si="131"/>
        <v/>
      </c>
      <c r="DH49" s="242" t="str">
        <f t="shared" si="131"/>
        <v/>
      </c>
      <c r="DI49" s="242" t="str">
        <f t="shared" si="131"/>
        <v/>
      </c>
      <c r="DJ49" s="242" t="str">
        <f t="shared" si="131"/>
        <v/>
      </c>
      <c r="DK49" s="242" t="str">
        <f t="shared" si="131"/>
        <v/>
      </c>
      <c r="DL49" s="242" t="str">
        <f t="shared" si="131"/>
        <v/>
      </c>
      <c r="DM49" s="242" t="str">
        <f t="shared" si="131"/>
        <v/>
      </c>
      <c r="DN49" s="242" t="str">
        <f t="shared" si="131"/>
        <v/>
      </c>
      <c r="DO49" s="242" t="str">
        <f t="shared" si="131"/>
        <v/>
      </c>
      <c r="DP49" s="242" t="str">
        <f t="shared" si="131"/>
        <v/>
      </c>
      <c r="DQ49" s="242" t="str">
        <f t="shared" si="131"/>
        <v/>
      </c>
      <c r="DR49" s="242" t="str">
        <f t="shared" si="131"/>
        <v/>
      </c>
      <c r="DS49" s="242" t="str">
        <f t="shared" si="131"/>
        <v/>
      </c>
      <c r="DT49" s="242" t="str">
        <f t="shared" si="131"/>
        <v/>
      </c>
      <c r="DU49" s="242" t="str">
        <f t="shared" si="131"/>
        <v/>
      </c>
      <c r="DV49" s="242" t="str">
        <f t="shared" si="131"/>
        <v/>
      </c>
      <c r="DW49" s="242" t="str">
        <f t="shared" si="131"/>
        <v/>
      </c>
      <c r="DX49" s="243" t="str">
        <f t="shared" si="131"/>
        <v/>
      </c>
    </row>
    <row r="50" spans="1:129" outlineLevel="1" x14ac:dyDescent="0.4">
      <c r="A50" s="36"/>
      <c r="B50" s="153" t="s">
        <v>6</v>
      </c>
      <c r="C50" s="236" t="str">
        <f t="shared" ref="C50:AH50" si="132">IF(AND(COUNTIFS(Transport_rating, 1, Transport_action, $B50, Transport_ID, C$8)&gt;0,COUNTIFS(Transport_rating, -1, Transport_action, $B50, Transport_ID, C$8)&gt;0),"+ / –",(IF(COUNTIFS(Transport_rating, 1, Transport_action, $B50, Transport_ID, C$8)&gt;0, "+",(IF(COUNTIFS(Transport_rating, -1, Transport_action, $B50, Transport_ID, C$8)&gt;0,"–", "")))))</f>
        <v/>
      </c>
      <c r="D50" s="237" t="str">
        <f t="shared" si="132"/>
        <v/>
      </c>
      <c r="E50" s="237" t="str">
        <f t="shared" si="132"/>
        <v/>
      </c>
      <c r="F50" s="237" t="str">
        <f t="shared" si="132"/>
        <v/>
      </c>
      <c r="G50" s="238" t="str">
        <f t="shared" si="132"/>
        <v/>
      </c>
      <c r="H50" s="239" t="str">
        <f t="shared" si="132"/>
        <v/>
      </c>
      <c r="I50" s="237" t="str">
        <f t="shared" si="132"/>
        <v/>
      </c>
      <c r="J50" s="237" t="str">
        <f t="shared" si="132"/>
        <v/>
      </c>
      <c r="K50" s="237" t="str">
        <f t="shared" si="132"/>
        <v/>
      </c>
      <c r="L50" s="240" t="str">
        <f t="shared" si="132"/>
        <v/>
      </c>
      <c r="M50" s="236" t="str">
        <f t="shared" si="132"/>
        <v/>
      </c>
      <c r="N50" s="237" t="str">
        <f t="shared" si="132"/>
        <v/>
      </c>
      <c r="O50" s="237" t="str">
        <f t="shared" si="132"/>
        <v/>
      </c>
      <c r="P50" s="237" t="str">
        <f t="shared" si="132"/>
        <v>+</v>
      </c>
      <c r="Q50" s="237" t="str">
        <f t="shared" si="132"/>
        <v/>
      </c>
      <c r="R50" s="237" t="str">
        <f t="shared" si="132"/>
        <v/>
      </c>
      <c r="S50" s="237" t="str">
        <f t="shared" si="132"/>
        <v/>
      </c>
      <c r="T50" s="237" t="str">
        <f t="shared" si="132"/>
        <v/>
      </c>
      <c r="U50" s="238" t="str">
        <f t="shared" si="132"/>
        <v>+</v>
      </c>
      <c r="V50" s="239" t="str">
        <f t="shared" si="132"/>
        <v/>
      </c>
      <c r="W50" s="237" t="str">
        <f t="shared" si="132"/>
        <v/>
      </c>
      <c r="X50" s="237" t="str">
        <f t="shared" si="132"/>
        <v/>
      </c>
      <c r="Y50" s="237" t="str">
        <f t="shared" si="132"/>
        <v/>
      </c>
      <c r="Z50" s="237" t="str">
        <f t="shared" si="132"/>
        <v/>
      </c>
      <c r="AA50" s="237" t="str">
        <f t="shared" si="132"/>
        <v/>
      </c>
      <c r="AB50" s="240" t="str">
        <f t="shared" si="132"/>
        <v/>
      </c>
      <c r="AC50" s="236" t="str">
        <f t="shared" si="132"/>
        <v/>
      </c>
      <c r="AD50" s="237" t="str">
        <f t="shared" si="132"/>
        <v/>
      </c>
      <c r="AE50" s="237" t="str">
        <f t="shared" si="132"/>
        <v/>
      </c>
      <c r="AF50" s="237" t="str">
        <f t="shared" si="132"/>
        <v/>
      </c>
      <c r="AG50" s="237" t="str">
        <f t="shared" si="132"/>
        <v/>
      </c>
      <c r="AH50" s="238" t="str">
        <f t="shared" si="132"/>
        <v/>
      </c>
      <c r="AI50" s="239" t="str">
        <f t="shared" ref="AI50:BN50" si="133">IF(AND(COUNTIFS(Transport_rating, 1, Transport_action, $B50, Transport_ID, AI$8)&gt;0,COUNTIFS(Transport_rating, -1, Transport_action, $B50, Transport_ID, AI$8)&gt;0),"+ / –",(IF(COUNTIFS(Transport_rating, 1, Transport_action, $B50, Transport_ID, AI$8)&gt;0, "+",(IF(COUNTIFS(Transport_rating, -1, Transport_action, $B50, Transport_ID, AI$8)&gt;0,"–", "")))))</f>
        <v/>
      </c>
      <c r="AJ50" s="237" t="str">
        <f t="shared" si="133"/>
        <v/>
      </c>
      <c r="AK50" s="237" t="str">
        <f t="shared" si="133"/>
        <v/>
      </c>
      <c r="AL50" s="237" t="str">
        <f t="shared" si="133"/>
        <v>+</v>
      </c>
      <c r="AM50" s="237" t="str">
        <f t="shared" si="133"/>
        <v/>
      </c>
      <c r="AN50" s="240" t="str">
        <f t="shared" si="133"/>
        <v>+</v>
      </c>
      <c r="AO50" s="236" t="str">
        <f t="shared" si="133"/>
        <v/>
      </c>
      <c r="AP50" s="237" t="str">
        <f t="shared" si="133"/>
        <v/>
      </c>
      <c r="AQ50" s="238" t="str">
        <f t="shared" si="133"/>
        <v>+</v>
      </c>
      <c r="AR50" s="239" t="str">
        <f t="shared" si="133"/>
        <v/>
      </c>
      <c r="AS50" s="237" t="str">
        <f t="shared" si="133"/>
        <v>+</v>
      </c>
      <c r="AT50" s="237" t="str">
        <f t="shared" si="133"/>
        <v/>
      </c>
      <c r="AU50" s="237" t="str">
        <f t="shared" si="133"/>
        <v>+</v>
      </c>
      <c r="AV50" s="237" t="str">
        <f t="shared" si="133"/>
        <v/>
      </c>
      <c r="AW50" s="237" t="str">
        <f t="shared" si="133"/>
        <v/>
      </c>
      <c r="AX50" s="237" t="str">
        <f t="shared" si="133"/>
        <v/>
      </c>
      <c r="AY50" s="237" t="str">
        <f t="shared" si="133"/>
        <v>+</v>
      </c>
      <c r="AZ50" s="237" t="str">
        <f t="shared" si="133"/>
        <v/>
      </c>
      <c r="BA50" s="240" t="str">
        <f t="shared" si="133"/>
        <v/>
      </c>
      <c r="BB50" s="236" t="str">
        <f t="shared" si="133"/>
        <v/>
      </c>
      <c r="BC50" s="237" t="str">
        <f t="shared" si="133"/>
        <v>+</v>
      </c>
      <c r="BD50" s="237" t="str">
        <f t="shared" si="133"/>
        <v/>
      </c>
      <c r="BE50" s="237" t="str">
        <f t="shared" si="133"/>
        <v>+</v>
      </c>
      <c r="BF50" s="238" t="str">
        <f t="shared" si="133"/>
        <v>+</v>
      </c>
      <c r="BG50" s="239" t="str">
        <f t="shared" si="133"/>
        <v/>
      </c>
      <c r="BH50" s="237" t="str">
        <f t="shared" si="133"/>
        <v/>
      </c>
      <c r="BI50" s="237" t="str">
        <f t="shared" si="133"/>
        <v/>
      </c>
      <c r="BJ50" s="237" t="str">
        <f t="shared" si="133"/>
        <v/>
      </c>
      <c r="BK50" s="237" t="str">
        <f t="shared" si="133"/>
        <v/>
      </c>
      <c r="BL50" s="237" t="str">
        <f t="shared" si="133"/>
        <v/>
      </c>
      <c r="BM50" s="240" t="str">
        <f t="shared" si="133"/>
        <v/>
      </c>
      <c r="BN50" s="236" t="str">
        <f t="shared" si="133"/>
        <v/>
      </c>
      <c r="BO50" s="237" t="str">
        <f t="shared" ref="BO50:CT50" si="134">IF(AND(COUNTIFS(Transport_rating, 1, Transport_action, $B50, Transport_ID, BO$8)&gt;0,COUNTIFS(Transport_rating, -1, Transport_action, $B50, Transport_ID, BO$8)&gt;0),"+ / –",(IF(COUNTIFS(Transport_rating, 1, Transport_action, $B50, Transport_ID, BO$8)&gt;0, "+",(IF(COUNTIFS(Transport_rating, -1, Transport_action, $B50, Transport_ID, BO$8)&gt;0,"–", "")))))</f>
        <v>+</v>
      </c>
      <c r="BP50" s="237" t="str">
        <f t="shared" si="134"/>
        <v/>
      </c>
      <c r="BQ50" s="237" t="str">
        <f t="shared" si="134"/>
        <v>+</v>
      </c>
      <c r="BR50" s="237" t="str">
        <f t="shared" si="134"/>
        <v/>
      </c>
      <c r="BS50" s="237" t="str">
        <f t="shared" si="134"/>
        <v>+</v>
      </c>
      <c r="BT50" s="238" t="str">
        <f t="shared" si="134"/>
        <v/>
      </c>
      <c r="BU50" s="239" t="str">
        <f t="shared" si="134"/>
        <v/>
      </c>
      <c r="BV50" s="237" t="str">
        <f t="shared" si="134"/>
        <v>+</v>
      </c>
      <c r="BW50" s="237" t="str">
        <f t="shared" si="134"/>
        <v/>
      </c>
      <c r="BX50" s="237" t="str">
        <f t="shared" si="134"/>
        <v>+</v>
      </c>
      <c r="BY50" s="237" t="str">
        <f t="shared" si="134"/>
        <v/>
      </c>
      <c r="BZ50" s="237" t="str">
        <f t="shared" si="134"/>
        <v/>
      </c>
      <c r="CA50" s="237" t="str">
        <f t="shared" si="134"/>
        <v/>
      </c>
      <c r="CB50" s="240" t="str">
        <f t="shared" si="134"/>
        <v/>
      </c>
      <c r="CC50" s="241" t="str">
        <f t="shared" si="134"/>
        <v/>
      </c>
      <c r="CD50" s="242" t="str">
        <f t="shared" si="134"/>
        <v/>
      </c>
      <c r="CE50" s="243" t="str">
        <f t="shared" si="134"/>
        <v/>
      </c>
      <c r="CF50" s="239" t="str">
        <f t="shared" si="134"/>
        <v/>
      </c>
      <c r="CG50" s="237" t="str">
        <f t="shared" si="134"/>
        <v/>
      </c>
      <c r="CH50" s="237" t="str">
        <f t="shared" si="134"/>
        <v/>
      </c>
      <c r="CI50" s="237" t="str">
        <f t="shared" si="134"/>
        <v/>
      </c>
      <c r="CJ50" s="237" t="str">
        <f t="shared" si="134"/>
        <v/>
      </c>
      <c r="CK50" s="237" t="str">
        <f t="shared" si="134"/>
        <v/>
      </c>
      <c r="CL50" s="240" t="str">
        <f t="shared" si="134"/>
        <v/>
      </c>
      <c r="CM50" s="236" t="str">
        <f t="shared" si="134"/>
        <v>+</v>
      </c>
      <c r="CN50" s="237" t="str">
        <f t="shared" si="134"/>
        <v/>
      </c>
      <c r="CO50" s="237" t="str">
        <f t="shared" si="134"/>
        <v/>
      </c>
      <c r="CP50" s="237" t="str">
        <f t="shared" si="134"/>
        <v/>
      </c>
      <c r="CQ50" s="237" t="str">
        <f t="shared" si="134"/>
        <v>+</v>
      </c>
      <c r="CR50" s="237" t="str">
        <f t="shared" si="134"/>
        <v/>
      </c>
      <c r="CS50" s="237" t="str">
        <f t="shared" si="134"/>
        <v/>
      </c>
      <c r="CT50" s="237" t="str">
        <f t="shared" si="134"/>
        <v/>
      </c>
      <c r="CU50" s="238" t="str">
        <f t="shared" ref="CU50:DX50" si="135">IF(AND(COUNTIFS(Transport_rating, 1, Transport_action, $B50, Transport_ID, CU$8)&gt;0,COUNTIFS(Transport_rating, -1, Transport_action, $B50, Transport_ID, CU$8)&gt;0),"+ / –",(IF(COUNTIFS(Transport_rating, 1, Transport_action, $B50, Transport_ID, CU$8)&gt;0, "+",(IF(COUNTIFS(Transport_rating, -1, Transport_action, $B50, Transport_ID, CU$8)&gt;0,"–", "")))))</f>
        <v/>
      </c>
      <c r="CV50" s="239" t="str">
        <f t="shared" si="135"/>
        <v/>
      </c>
      <c r="CW50" s="237" t="str">
        <f t="shared" si="135"/>
        <v/>
      </c>
      <c r="CX50" s="237" t="str">
        <f t="shared" si="135"/>
        <v/>
      </c>
      <c r="CY50" s="237" t="str">
        <f t="shared" si="135"/>
        <v/>
      </c>
      <c r="CZ50" s="237" t="str">
        <f t="shared" si="135"/>
        <v/>
      </c>
      <c r="DA50" s="237" t="str">
        <f t="shared" si="135"/>
        <v/>
      </c>
      <c r="DB50" s="237" t="str">
        <f t="shared" si="135"/>
        <v/>
      </c>
      <c r="DC50" s="237" t="str">
        <f t="shared" si="135"/>
        <v/>
      </c>
      <c r="DD50" s="237" t="str">
        <f t="shared" si="135"/>
        <v/>
      </c>
      <c r="DE50" s="240" t="str">
        <f t="shared" si="135"/>
        <v/>
      </c>
      <c r="DF50" s="241" t="str">
        <f t="shared" si="135"/>
        <v/>
      </c>
      <c r="DG50" s="242" t="str">
        <f t="shared" si="135"/>
        <v/>
      </c>
      <c r="DH50" s="242" t="str">
        <f t="shared" si="135"/>
        <v/>
      </c>
      <c r="DI50" s="242" t="str">
        <f t="shared" si="135"/>
        <v/>
      </c>
      <c r="DJ50" s="242" t="str">
        <f t="shared" si="135"/>
        <v/>
      </c>
      <c r="DK50" s="242" t="str">
        <f t="shared" si="135"/>
        <v/>
      </c>
      <c r="DL50" s="242" t="str">
        <f t="shared" si="135"/>
        <v/>
      </c>
      <c r="DM50" s="242" t="str">
        <f t="shared" si="135"/>
        <v/>
      </c>
      <c r="DN50" s="242" t="str">
        <f t="shared" si="135"/>
        <v/>
      </c>
      <c r="DO50" s="242" t="str">
        <f t="shared" si="135"/>
        <v/>
      </c>
      <c r="DP50" s="242" t="str">
        <f t="shared" si="135"/>
        <v/>
      </c>
      <c r="DQ50" s="242" t="str">
        <f t="shared" si="135"/>
        <v/>
      </c>
      <c r="DR50" s="242" t="str">
        <f t="shared" si="135"/>
        <v/>
      </c>
      <c r="DS50" s="242" t="str">
        <f t="shared" si="135"/>
        <v/>
      </c>
      <c r="DT50" s="242" t="str">
        <f t="shared" si="135"/>
        <v/>
      </c>
      <c r="DU50" s="242" t="str">
        <f t="shared" si="135"/>
        <v/>
      </c>
      <c r="DV50" s="242" t="str">
        <f t="shared" si="135"/>
        <v/>
      </c>
      <c r="DW50" s="242" t="str">
        <f t="shared" si="135"/>
        <v/>
      </c>
      <c r="DX50" s="243" t="str">
        <f t="shared" si="135"/>
        <v/>
      </c>
    </row>
    <row r="51" spans="1:129" ht="23.15" customHeight="1" x14ac:dyDescent="0.4">
      <c r="A51" s="36"/>
      <c r="B51" s="154" t="s">
        <v>9</v>
      </c>
      <c r="C51" s="244"/>
      <c r="D51" s="245"/>
      <c r="E51" s="245"/>
      <c r="F51" s="245"/>
      <c r="G51" s="246"/>
      <c r="H51" s="245"/>
      <c r="I51" s="245"/>
      <c r="J51" s="245"/>
      <c r="K51" s="245"/>
      <c r="L51" s="245"/>
      <c r="M51" s="247"/>
      <c r="N51" s="245"/>
      <c r="O51" s="245"/>
      <c r="P51" s="245"/>
      <c r="Q51" s="245"/>
      <c r="R51" s="245"/>
      <c r="S51" s="245"/>
      <c r="T51" s="245"/>
      <c r="U51" s="246"/>
      <c r="V51" s="245"/>
      <c r="W51" s="245"/>
      <c r="X51" s="245"/>
      <c r="Y51" s="245"/>
      <c r="Z51" s="245"/>
      <c r="AA51" s="245"/>
      <c r="AB51" s="245"/>
      <c r="AC51" s="247"/>
      <c r="AD51" s="245"/>
      <c r="AE51" s="245"/>
      <c r="AF51" s="245"/>
      <c r="AG51" s="245"/>
      <c r="AH51" s="246"/>
      <c r="AI51" s="245"/>
      <c r="AJ51" s="245"/>
      <c r="AK51" s="245"/>
      <c r="AL51" s="245"/>
      <c r="AM51" s="245"/>
      <c r="AN51" s="245"/>
      <c r="AO51" s="247"/>
      <c r="AP51" s="245"/>
      <c r="AQ51" s="246"/>
      <c r="AR51" s="245"/>
      <c r="AS51" s="245"/>
      <c r="AT51" s="245"/>
      <c r="AU51" s="245"/>
      <c r="AV51" s="245"/>
      <c r="AW51" s="245"/>
      <c r="AX51" s="245"/>
      <c r="AY51" s="245"/>
      <c r="AZ51" s="245"/>
      <c r="BA51" s="245"/>
      <c r="BB51" s="247"/>
      <c r="BC51" s="245"/>
      <c r="BD51" s="245"/>
      <c r="BE51" s="245"/>
      <c r="BF51" s="246"/>
      <c r="BG51" s="245"/>
      <c r="BH51" s="245"/>
      <c r="BI51" s="245"/>
      <c r="BJ51" s="245"/>
      <c r="BK51" s="245"/>
      <c r="BL51" s="245"/>
      <c r="BM51" s="245"/>
      <c r="BN51" s="247"/>
      <c r="BO51" s="245"/>
      <c r="BP51" s="245"/>
      <c r="BQ51" s="245"/>
      <c r="BR51" s="245"/>
      <c r="BS51" s="245"/>
      <c r="BT51" s="246"/>
      <c r="BU51" s="245"/>
      <c r="BV51" s="245"/>
      <c r="BW51" s="245"/>
      <c r="BX51" s="245"/>
      <c r="BY51" s="245"/>
      <c r="BZ51" s="245"/>
      <c r="CA51" s="245"/>
      <c r="CB51" s="245"/>
      <c r="CC51" s="245"/>
      <c r="CD51" s="245"/>
      <c r="CE51" s="245"/>
      <c r="CF51" s="245"/>
      <c r="CG51" s="245"/>
      <c r="CH51" s="245"/>
      <c r="CI51" s="245"/>
      <c r="CJ51" s="245"/>
      <c r="CK51" s="245"/>
      <c r="CL51" s="245"/>
      <c r="CM51" s="247"/>
      <c r="CN51" s="245"/>
      <c r="CO51" s="245"/>
      <c r="CP51" s="245"/>
      <c r="CQ51" s="245"/>
      <c r="CR51" s="245"/>
      <c r="CS51" s="245"/>
      <c r="CT51" s="245"/>
      <c r="CU51" s="246"/>
      <c r="CV51" s="245"/>
      <c r="CW51" s="245"/>
      <c r="CX51" s="245"/>
      <c r="CY51" s="245"/>
      <c r="CZ51" s="245"/>
      <c r="DA51" s="245"/>
      <c r="DB51" s="245"/>
      <c r="DC51" s="245"/>
      <c r="DD51" s="245"/>
      <c r="DE51" s="245"/>
      <c r="DF51" s="245"/>
      <c r="DG51" s="245"/>
      <c r="DH51" s="245"/>
      <c r="DI51" s="245"/>
      <c r="DJ51" s="245"/>
      <c r="DK51" s="245"/>
      <c r="DL51" s="245"/>
      <c r="DM51" s="245"/>
      <c r="DN51" s="245"/>
      <c r="DO51" s="245"/>
      <c r="DP51" s="245"/>
      <c r="DQ51" s="245"/>
      <c r="DR51" s="245"/>
      <c r="DS51" s="245"/>
      <c r="DT51" s="245"/>
      <c r="DU51" s="245"/>
      <c r="DV51" s="245"/>
      <c r="DW51" s="245"/>
      <c r="DX51" s="245"/>
    </row>
    <row r="52" spans="1:129" x14ac:dyDescent="0.4">
      <c r="A52" s="36"/>
      <c r="B52" s="152" t="s">
        <v>3</v>
      </c>
      <c r="C52" s="236" t="str">
        <f t="shared" ref="C52:AH52" si="136">IF(AND(COUNTIFS(Buildings_rating, 1, Buildings_subsector, $B52, Buildings_ID, C$8)&gt;0,COUNTIFS(Buildings_rating, -1, Buildings_subsector, $B52, Buildings_ID, C$8)&gt;0),"+ / –",(IF(COUNTIFS(Buildings_rating, 1, Buildings_subsector, $B52, Buildings_ID, C$8)&gt;0, "+",(IF(COUNTIFS(Buildings_rating, -1, Buildings_subsector, $B52, Buildings_ID, C$8)&gt;0,"–", "")))))</f>
        <v/>
      </c>
      <c r="D52" s="237" t="str">
        <f t="shared" si="136"/>
        <v/>
      </c>
      <c r="E52" s="237" t="str">
        <f t="shared" si="136"/>
        <v/>
      </c>
      <c r="F52" s="237" t="str">
        <f t="shared" si="136"/>
        <v/>
      </c>
      <c r="G52" s="238" t="str">
        <f t="shared" si="136"/>
        <v/>
      </c>
      <c r="H52" s="239" t="str">
        <f t="shared" si="136"/>
        <v/>
      </c>
      <c r="I52" s="237" t="str">
        <f t="shared" si="136"/>
        <v/>
      </c>
      <c r="J52" s="237" t="str">
        <f t="shared" si="136"/>
        <v/>
      </c>
      <c r="K52" s="237" t="str">
        <f t="shared" si="136"/>
        <v/>
      </c>
      <c r="L52" s="240" t="str">
        <f t="shared" si="136"/>
        <v/>
      </c>
      <c r="M52" s="236" t="str">
        <f t="shared" si="136"/>
        <v/>
      </c>
      <c r="N52" s="237" t="str">
        <f t="shared" si="136"/>
        <v/>
      </c>
      <c r="O52" s="237" t="str">
        <f t="shared" si="136"/>
        <v/>
      </c>
      <c r="P52" s="237" t="str">
        <f t="shared" si="136"/>
        <v>+</v>
      </c>
      <c r="Q52" s="237" t="str">
        <f t="shared" si="136"/>
        <v/>
      </c>
      <c r="R52" s="237" t="str">
        <f t="shared" si="136"/>
        <v/>
      </c>
      <c r="S52" s="237" t="str">
        <f t="shared" si="136"/>
        <v/>
      </c>
      <c r="T52" s="237" t="str">
        <f t="shared" si="136"/>
        <v/>
      </c>
      <c r="U52" s="238" t="str">
        <f t="shared" si="136"/>
        <v>+</v>
      </c>
      <c r="V52" s="239" t="str">
        <f t="shared" si="136"/>
        <v/>
      </c>
      <c r="W52" s="237" t="str">
        <f t="shared" si="136"/>
        <v/>
      </c>
      <c r="X52" s="237" t="str">
        <f t="shared" si="136"/>
        <v/>
      </c>
      <c r="Y52" s="237" t="str">
        <f t="shared" si="136"/>
        <v/>
      </c>
      <c r="Z52" s="237" t="str">
        <f t="shared" si="136"/>
        <v/>
      </c>
      <c r="AA52" s="237" t="str">
        <f t="shared" si="136"/>
        <v/>
      </c>
      <c r="AB52" s="240" t="str">
        <f t="shared" si="136"/>
        <v/>
      </c>
      <c r="AC52" s="236" t="str">
        <f t="shared" si="136"/>
        <v/>
      </c>
      <c r="AD52" s="237" t="str">
        <f t="shared" si="136"/>
        <v/>
      </c>
      <c r="AE52" s="237" t="str">
        <f t="shared" si="136"/>
        <v/>
      </c>
      <c r="AF52" s="237" t="str">
        <f t="shared" si="136"/>
        <v/>
      </c>
      <c r="AG52" s="237" t="str">
        <f t="shared" si="136"/>
        <v/>
      </c>
      <c r="AH52" s="238" t="str">
        <f t="shared" si="136"/>
        <v/>
      </c>
      <c r="AI52" s="239" t="str">
        <f t="shared" ref="AI52:BN52" si="137">IF(AND(COUNTIFS(Buildings_rating, 1, Buildings_subsector, $B52, Buildings_ID, AI$8)&gt;0,COUNTIFS(Buildings_rating, -1, Buildings_subsector, $B52, Buildings_ID, AI$8)&gt;0),"+ / –",(IF(COUNTIFS(Buildings_rating, 1, Buildings_subsector, $B52, Buildings_ID, AI$8)&gt;0, "+",(IF(COUNTIFS(Buildings_rating, -1, Buildings_subsector, $B52, Buildings_ID, AI$8)&gt;0,"–", "")))))</f>
        <v/>
      </c>
      <c r="AJ52" s="237" t="str">
        <f t="shared" si="137"/>
        <v/>
      </c>
      <c r="AK52" s="237" t="str">
        <f t="shared" si="137"/>
        <v>+</v>
      </c>
      <c r="AL52" s="237" t="str">
        <f t="shared" si="137"/>
        <v/>
      </c>
      <c r="AM52" s="237" t="str">
        <f t="shared" si="137"/>
        <v/>
      </c>
      <c r="AN52" s="240" t="str">
        <f t="shared" si="137"/>
        <v/>
      </c>
      <c r="AO52" s="236" t="str">
        <f t="shared" si="137"/>
        <v/>
      </c>
      <c r="AP52" s="237" t="str">
        <f t="shared" si="137"/>
        <v/>
      </c>
      <c r="AQ52" s="238" t="str">
        <f t="shared" si="137"/>
        <v/>
      </c>
      <c r="AR52" s="239" t="str">
        <f t="shared" si="137"/>
        <v/>
      </c>
      <c r="AS52" s="237" t="str">
        <f t="shared" si="137"/>
        <v>+</v>
      </c>
      <c r="AT52" s="237" t="str">
        <f t="shared" si="137"/>
        <v>+</v>
      </c>
      <c r="AU52" s="237" t="str">
        <f t="shared" si="137"/>
        <v>+</v>
      </c>
      <c r="AV52" s="237" t="str">
        <f t="shared" si="137"/>
        <v/>
      </c>
      <c r="AW52" s="237" t="str">
        <f t="shared" si="137"/>
        <v/>
      </c>
      <c r="AX52" s="237" t="str">
        <f t="shared" si="137"/>
        <v/>
      </c>
      <c r="AY52" s="237" t="str">
        <f t="shared" si="137"/>
        <v>+</v>
      </c>
      <c r="AZ52" s="237" t="str">
        <f t="shared" si="137"/>
        <v/>
      </c>
      <c r="BA52" s="240" t="str">
        <f t="shared" si="137"/>
        <v/>
      </c>
      <c r="BB52" s="236" t="str">
        <f t="shared" si="137"/>
        <v>+</v>
      </c>
      <c r="BC52" s="237" t="str">
        <f t="shared" si="137"/>
        <v>+</v>
      </c>
      <c r="BD52" s="237" t="str">
        <f t="shared" si="137"/>
        <v/>
      </c>
      <c r="BE52" s="237" t="str">
        <f t="shared" si="137"/>
        <v>+</v>
      </c>
      <c r="BF52" s="238" t="str">
        <f t="shared" si="137"/>
        <v>+</v>
      </c>
      <c r="BG52" s="239" t="str">
        <f t="shared" si="137"/>
        <v/>
      </c>
      <c r="BH52" s="237" t="str">
        <f t="shared" si="137"/>
        <v/>
      </c>
      <c r="BI52" s="237" t="str">
        <f t="shared" si="137"/>
        <v/>
      </c>
      <c r="BJ52" s="237" t="str">
        <f t="shared" si="137"/>
        <v/>
      </c>
      <c r="BK52" s="237" t="str">
        <f t="shared" si="137"/>
        <v/>
      </c>
      <c r="BL52" s="237" t="str">
        <f t="shared" si="137"/>
        <v/>
      </c>
      <c r="BM52" s="240" t="str">
        <f t="shared" si="137"/>
        <v/>
      </c>
      <c r="BN52" s="236" t="str">
        <f t="shared" si="137"/>
        <v/>
      </c>
      <c r="BO52" s="237" t="str">
        <f t="shared" ref="BO52:CT52" si="138">IF(AND(COUNTIFS(Buildings_rating, 1, Buildings_subsector, $B52, Buildings_ID, BO$8)&gt;0,COUNTIFS(Buildings_rating, -1, Buildings_subsector, $B52, Buildings_ID, BO$8)&gt;0),"+ / –",(IF(COUNTIFS(Buildings_rating, 1, Buildings_subsector, $B52, Buildings_ID, BO$8)&gt;0, "+",(IF(COUNTIFS(Buildings_rating, -1, Buildings_subsector, $B52, Buildings_ID, BO$8)&gt;0,"–", "")))))</f>
        <v/>
      </c>
      <c r="BP52" s="237" t="str">
        <f t="shared" si="138"/>
        <v>+</v>
      </c>
      <c r="BQ52" s="237" t="str">
        <f t="shared" si="138"/>
        <v>+</v>
      </c>
      <c r="BR52" s="237" t="str">
        <f t="shared" si="138"/>
        <v>+</v>
      </c>
      <c r="BS52" s="237" t="str">
        <f t="shared" si="138"/>
        <v>+</v>
      </c>
      <c r="BT52" s="238" t="str">
        <f t="shared" si="138"/>
        <v/>
      </c>
      <c r="BU52" s="239" t="str">
        <f t="shared" si="138"/>
        <v/>
      </c>
      <c r="BV52" s="237" t="str">
        <f t="shared" si="138"/>
        <v>+</v>
      </c>
      <c r="BW52" s="237" t="str">
        <f t="shared" si="138"/>
        <v/>
      </c>
      <c r="BX52" s="237" t="str">
        <f t="shared" si="138"/>
        <v>+</v>
      </c>
      <c r="BY52" s="237" t="str">
        <f t="shared" si="138"/>
        <v/>
      </c>
      <c r="BZ52" s="237" t="str">
        <f t="shared" si="138"/>
        <v>+</v>
      </c>
      <c r="CA52" s="237" t="str">
        <f t="shared" si="138"/>
        <v/>
      </c>
      <c r="CB52" s="240" t="str">
        <f t="shared" si="138"/>
        <v/>
      </c>
      <c r="CC52" s="241" t="str">
        <f t="shared" si="138"/>
        <v/>
      </c>
      <c r="CD52" s="242" t="str">
        <f t="shared" si="138"/>
        <v/>
      </c>
      <c r="CE52" s="243" t="str">
        <f t="shared" si="138"/>
        <v/>
      </c>
      <c r="CF52" s="239" t="str">
        <f t="shared" si="138"/>
        <v>+</v>
      </c>
      <c r="CG52" s="237" t="str">
        <f t="shared" si="138"/>
        <v/>
      </c>
      <c r="CH52" s="237" t="str">
        <f t="shared" si="138"/>
        <v/>
      </c>
      <c r="CI52" s="237" t="str">
        <f t="shared" si="138"/>
        <v/>
      </c>
      <c r="CJ52" s="237" t="str">
        <f t="shared" si="138"/>
        <v/>
      </c>
      <c r="CK52" s="237" t="str">
        <f t="shared" si="138"/>
        <v/>
      </c>
      <c r="CL52" s="240" t="str">
        <f t="shared" si="138"/>
        <v/>
      </c>
      <c r="CM52" s="236" t="str">
        <f t="shared" si="138"/>
        <v>+</v>
      </c>
      <c r="CN52" s="237" t="str">
        <f t="shared" si="138"/>
        <v/>
      </c>
      <c r="CO52" s="237" t="str">
        <f t="shared" si="138"/>
        <v/>
      </c>
      <c r="CP52" s="237" t="str">
        <f t="shared" si="138"/>
        <v/>
      </c>
      <c r="CQ52" s="237" t="str">
        <f t="shared" si="138"/>
        <v>+</v>
      </c>
      <c r="CR52" s="237" t="str">
        <f t="shared" si="138"/>
        <v/>
      </c>
      <c r="CS52" s="237" t="str">
        <f t="shared" si="138"/>
        <v/>
      </c>
      <c r="CT52" s="237" t="str">
        <f t="shared" si="138"/>
        <v/>
      </c>
      <c r="CU52" s="238" t="str">
        <f t="shared" ref="CU52:DX52" si="139">IF(AND(COUNTIFS(Buildings_rating, 1, Buildings_subsector, $B52, Buildings_ID, CU$8)&gt;0,COUNTIFS(Buildings_rating, -1, Buildings_subsector, $B52, Buildings_ID, CU$8)&gt;0),"+ / –",(IF(COUNTIFS(Buildings_rating, 1, Buildings_subsector, $B52, Buildings_ID, CU$8)&gt;0, "+",(IF(COUNTIFS(Buildings_rating, -1, Buildings_subsector, $B52, Buildings_ID, CU$8)&gt;0,"–", "")))))</f>
        <v/>
      </c>
      <c r="CV52" s="239" t="str">
        <f t="shared" si="139"/>
        <v/>
      </c>
      <c r="CW52" s="237" t="str">
        <f t="shared" si="139"/>
        <v/>
      </c>
      <c r="CX52" s="237" t="str">
        <f t="shared" si="139"/>
        <v/>
      </c>
      <c r="CY52" s="237" t="str">
        <f t="shared" si="139"/>
        <v/>
      </c>
      <c r="CZ52" s="237" t="str">
        <f t="shared" si="139"/>
        <v/>
      </c>
      <c r="DA52" s="237" t="str">
        <f t="shared" si="139"/>
        <v/>
      </c>
      <c r="DB52" s="237" t="str">
        <f t="shared" si="139"/>
        <v/>
      </c>
      <c r="DC52" s="237" t="str">
        <f t="shared" si="139"/>
        <v/>
      </c>
      <c r="DD52" s="237" t="str">
        <f t="shared" si="139"/>
        <v/>
      </c>
      <c r="DE52" s="240" t="str">
        <f t="shared" si="139"/>
        <v/>
      </c>
      <c r="DF52" s="241" t="str">
        <f t="shared" si="139"/>
        <v/>
      </c>
      <c r="DG52" s="242" t="str">
        <f t="shared" si="139"/>
        <v/>
      </c>
      <c r="DH52" s="242" t="str">
        <f t="shared" si="139"/>
        <v/>
      </c>
      <c r="DI52" s="242" t="str">
        <f t="shared" si="139"/>
        <v/>
      </c>
      <c r="DJ52" s="242" t="str">
        <f t="shared" si="139"/>
        <v/>
      </c>
      <c r="DK52" s="242" t="str">
        <f t="shared" si="139"/>
        <v/>
      </c>
      <c r="DL52" s="242" t="str">
        <f t="shared" si="139"/>
        <v/>
      </c>
      <c r="DM52" s="242" t="str">
        <f t="shared" si="139"/>
        <v/>
      </c>
      <c r="DN52" s="242" t="str">
        <f t="shared" si="139"/>
        <v/>
      </c>
      <c r="DO52" s="242" t="str">
        <f t="shared" si="139"/>
        <v/>
      </c>
      <c r="DP52" s="242" t="str">
        <f t="shared" si="139"/>
        <v/>
      </c>
      <c r="DQ52" s="242" t="str">
        <f t="shared" si="139"/>
        <v/>
      </c>
      <c r="DR52" s="242" t="str">
        <f t="shared" si="139"/>
        <v/>
      </c>
      <c r="DS52" s="242" t="str">
        <f t="shared" si="139"/>
        <v/>
      </c>
      <c r="DT52" s="242" t="str">
        <f t="shared" si="139"/>
        <v/>
      </c>
      <c r="DU52" s="242" t="str">
        <f t="shared" si="139"/>
        <v/>
      </c>
      <c r="DV52" s="242" t="str">
        <f t="shared" si="139"/>
        <v/>
      </c>
      <c r="DW52" s="242" t="str">
        <f t="shared" si="139"/>
        <v/>
      </c>
      <c r="DX52" s="243" t="str">
        <f t="shared" si="139"/>
        <v/>
      </c>
    </row>
    <row r="53" spans="1:129" outlineLevel="1" x14ac:dyDescent="0.4">
      <c r="A53" s="36"/>
      <c r="B53" s="153" t="s">
        <v>10</v>
      </c>
      <c r="C53" s="236" t="str">
        <f t="shared" ref="C53:AH53" si="140">IF(AND(COUNTIFS(Buildings_rating, 1, Buildings_action, $B53, Buildings_ID, C$8)&gt;0,COUNTIFS(Buildings_rating, -1, Buildings_action, $B53, Buildings_ID, C$8)&gt;0),"+ / –",(IF(COUNTIFS(Buildings_rating, 1, Buildings_action, $B53, Buildings_ID, C$8)&gt;0, "+",(IF(COUNTIFS(Buildings_rating, -1, Buildings_action, $B53, Buildings_ID, C$8)&gt;0,"–", "")))))</f>
        <v/>
      </c>
      <c r="D53" s="237" t="str">
        <f t="shared" si="140"/>
        <v/>
      </c>
      <c r="E53" s="237" t="str">
        <f t="shared" si="140"/>
        <v/>
      </c>
      <c r="F53" s="237" t="str">
        <f t="shared" si="140"/>
        <v/>
      </c>
      <c r="G53" s="238" t="str">
        <f t="shared" si="140"/>
        <v/>
      </c>
      <c r="H53" s="239" t="str">
        <f t="shared" si="140"/>
        <v/>
      </c>
      <c r="I53" s="237" t="str">
        <f t="shared" si="140"/>
        <v/>
      </c>
      <c r="J53" s="237" t="str">
        <f t="shared" si="140"/>
        <v/>
      </c>
      <c r="K53" s="237" t="str">
        <f t="shared" si="140"/>
        <v/>
      </c>
      <c r="L53" s="240" t="str">
        <f t="shared" si="140"/>
        <v/>
      </c>
      <c r="M53" s="236" t="str">
        <f t="shared" si="140"/>
        <v/>
      </c>
      <c r="N53" s="237" t="str">
        <f t="shared" si="140"/>
        <v/>
      </c>
      <c r="O53" s="237" t="str">
        <f t="shared" si="140"/>
        <v/>
      </c>
      <c r="P53" s="237" t="str">
        <f t="shared" si="140"/>
        <v>+</v>
      </c>
      <c r="Q53" s="237" t="str">
        <f t="shared" si="140"/>
        <v/>
      </c>
      <c r="R53" s="237" t="str">
        <f t="shared" si="140"/>
        <v/>
      </c>
      <c r="S53" s="237" t="str">
        <f t="shared" si="140"/>
        <v/>
      </c>
      <c r="T53" s="237" t="str">
        <f t="shared" si="140"/>
        <v/>
      </c>
      <c r="U53" s="238" t="str">
        <f t="shared" si="140"/>
        <v>+</v>
      </c>
      <c r="V53" s="239" t="str">
        <f t="shared" si="140"/>
        <v/>
      </c>
      <c r="W53" s="237" t="str">
        <f t="shared" si="140"/>
        <v/>
      </c>
      <c r="X53" s="237" t="str">
        <f t="shared" si="140"/>
        <v/>
      </c>
      <c r="Y53" s="237" t="str">
        <f t="shared" si="140"/>
        <v/>
      </c>
      <c r="Z53" s="237" t="str">
        <f t="shared" si="140"/>
        <v/>
      </c>
      <c r="AA53" s="237" t="str">
        <f t="shared" si="140"/>
        <v/>
      </c>
      <c r="AB53" s="240" t="str">
        <f t="shared" si="140"/>
        <v/>
      </c>
      <c r="AC53" s="236" t="str">
        <f t="shared" si="140"/>
        <v/>
      </c>
      <c r="AD53" s="237" t="str">
        <f t="shared" si="140"/>
        <v/>
      </c>
      <c r="AE53" s="237" t="str">
        <f t="shared" si="140"/>
        <v/>
      </c>
      <c r="AF53" s="237" t="str">
        <f t="shared" si="140"/>
        <v/>
      </c>
      <c r="AG53" s="237" t="str">
        <f t="shared" si="140"/>
        <v/>
      </c>
      <c r="AH53" s="238" t="str">
        <f t="shared" si="140"/>
        <v/>
      </c>
      <c r="AI53" s="239" t="str">
        <f t="shared" ref="AI53:BN53" si="141">IF(AND(COUNTIFS(Buildings_rating, 1, Buildings_action, $B53, Buildings_ID, AI$8)&gt;0,COUNTIFS(Buildings_rating, -1, Buildings_action, $B53, Buildings_ID, AI$8)&gt;0),"+ / –",(IF(COUNTIFS(Buildings_rating, 1, Buildings_action, $B53, Buildings_ID, AI$8)&gt;0, "+",(IF(COUNTIFS(Buildings_rating, -1, Buildings_action, $B53, Buildings_ID, AI$8)&gt;0,"–", "")))))</f>
        <v/>
      </c>
      <c r="AJ53" s="237" t="str">
        <f t="shared" si="141"/>
        <v/>
      </c>
      <c r="AK53" s="237" t="str">
        <f t="shared" si="141"/>
        <v>+</v>
      </c>
      <c r="AL53" s="237" t="str">
        <f t="shared" si="141"/>
        <v/>
      </c>
      <c r="AM53" s="237" t="str">
        <f t="shared" si="141"/>
        <v/>
      </c>
      <c r="AN53" s="240" t="str">
        <f t="shared" si="141"/>
        <v/>
      </c>
      <c r="AO53" s="236" t="str">
        <f t="shared" si="141"/>
        <v/>
      </c>
      <c r="AP53" s="237" t="str">
        <f t="shared" si="141"/>
        <v/>
      </c>
      <c r="AQ53" s="238" t="str">
        <f t="shared" si="141"/>
        <v/>
      </c>
      <c r="AR53" s="239" t="str">
        <f t="shared" si="141"/>
        <v/>
      </c>
      <c r="AS53" s="237" t="str">
        <f t="shared" si="141"/>
        <v>+</v>
      </c>
      <c r="AT53" s="237" t="str">
        <f t="shared" si="141"/>
        <v>+</v>
      </c>
      <c r="AU53" s="237" t="str">
        <f t="shared" si="141"/>
        <v>+</v>
      </c>
      <c r="AV53" s="237" t="str">
        <f t="shared" si="141"/>
        <v/>
      </c>
      <c r="AW53" s="237" t="str">
        <f t="shared" si="141"/>
        <v/>
      </c>
      <c r="AX53" s="237" t="str">
        <f t="shared" si="141"/>
        <v/>
      </c>
      <c r="AY53" s="237" t="str">
        <f t="shared" si="141"/>
        <v>+</v>
      </c>
      <c r="AZ53" s="237" t="str">
        <f t="shared" si="141"/>
        <v/>
      </c>
      <c r="BA53" s="240" t="str">
        <f t="shared" si="141"/>
        <v/>
      </c>
      <c r="BB53" s="236" t="str">
        <f t="shared" si="141"/>
        <v>+</v>
      </c>
      <c r="BC53" s="237" t="str">
        <f t="shared" si="141"/>
        <v>+</v>
      </c>
      <c r="BD53" s="237" t="str">
        <f t="shared" si="141"/>
        <v/>
      </c>
      <c r="BE53" s="237" t="str">
        <f t="shared" si="141"/>
        <v>+</v>
      </c>
      <c r="BF53" s="238" t="str">
        <f t="shared" si="141"/>
        <v>+</v>
      </c>
      <c r="BG53" s="239" t="str">
        <f t="shared" si="141"/>
        <v/>
      </c>
      <c r="BH53" s="237" t="str">
        <f t="shared" si="141"/>
        <v/>
      </c>
      <c r="BI53" s="237" t="str">
        <f t="shared" si="141"/>
        <v/>
      </c>
      <c r="BJ53" s="237" t="str">
        <f t="shared" si="141"/>
        <v/>
      </c>
      <c r="BK53" s="237" t="str">
        <f t="shared" si="141"/>
        <v/>
      </c>
      <c r="BL53" s="237" t="str">
        <f t="shared" si="141"/>
        <v/>
      </c>
      <c r="BM53" s="240" t="str">
        <f t="shared" si="141"/>
        <v/>
      </c>
      <c r="BN53" s="236" t="str">
        <f t="shared" si="141"/>
        <v/>
      </c>
      <c r="BO53" s="237" t="str">
        <f t="shared" ref="BO53:CT53" si="142">IF(AND(COUNTIFS(Buildings_rating, 1, Buildings_action, $B53, Buildings_ID, BO$8)&gt;0,COUNTIFS(Buildings_rating, -1, Buildings_action, $B53, Buildings_ID, BO$8)&gt;0),"+ / –",(IF(COUNTIFS(Buildings_rating, 1, Buildings_action, $B53, Buildings_ID, BO$8)&gt;0, "+",(IF(COUNTIFS(Buildings_rating, -1, Buildings_action, $B53, Buildings_ID, BO$8)&gt;0,"–", "")))))</f>
        <v/>
      </c>
      <c r="BP53" s="237" t="str">
        <f t="shared" si="142"/>
        <v>+</v>
      </c>
      <c r="BQ53" s="237" t="str">
        <f t="shared" si="142"/>
        <v>+</v>
      </c>
      <c r="BR53" s="237" t="str">
        <f t="shared" si="142"/>
        <v>+</v>
      </c>
      <c r="BS53" s="237" t="str">
        <f t="shared" si="142"/>
        <v>+</v>
      </c>
      <c r="BT53" s="238" t="str">
        <f t="shared" si="142"/>
        <v/>
      </c>
      <c r="BU53" s="239" t="str">
        <f t="shared" si="142"/>
        <v/>
      </c>
      <c r="BV53" s="237" t="str">
        <f t="shared" si="142"/>
        <v>+</v>
      </c>
      <c r="BW53" s="237" t="str">
        <f t="shared" si="142"/>
        <v/>
      </c>
      <c r="BX53" s="237" t="str">
        <f t="shared" si="142"/>
        <v>+</v>
      </c>
      <c r="BY53" s="237" t="str">
        <f t="shared" si="142"/>
        <v/>
      </c>
      <c r="BZ53" s="237" t="str">
        <f t="shared" si="142"/>
        <v>+</v>
      </c>
      <c r="CA53" s="237" t="str">
        <f t="shared" si="142"/>
        <v/>
      </c>
      <c r="CB53" s="240" t="str">
        <f t="shared" si="142"/>
        <v/>
      </c>
      <c r="CC53" s="241" t="str">
        <f t="shared" si="142"/>
        <v/>
      </c>
      <c r="CD53" s="242" t="str">
        <f t="shared" si="142"/>
        <v/>
      </c>
      <c r="CE53" s="243" t="str">
        <f t="shared" si="142"/>
        <v/>
      </c>
      <c r="CF53" s="239" t="str">
        <f t="shared" si="142"/>
        <v>+</v>
      </c>
      <c r="CG53" s="237" t="str">
        <f t="shared" si="142"/>
        <v/>
      </c>
      <c r="CH53" s="237" t="str">
        <f t="shared" si="142"/>
        <v/>
      </c>
      <c r="CI53" s="237" t="str">
        <f t="shared" si="142"/>
        <v/>
      </c>
      <c r="CJ53" s="237" t="str">
        <f t="shared" si="142"/>
        <v/>
      </c>
      <c r="CK53" s="237" t="str">
        <f t="shared" si="142"/>
        <v/>
      </c>
      <c r="CL53" s="240" t="str">
        <f t="shared" si="142"/>
        <v/>
      </c>
      <c r="CM53" s="236" t="str">
        <f t="shared" si="142"/>
        <v>+</v>
      </c>
      <c r="CN53" s="237" t="str">
        <f t="shared" si="142"/>
        <v/>
      </c>
      <c r="CO53" s="237" t="str">
        <f t="shared" si="142"/>
        <v/>
      </c>
      <c r="CP53" s="237" t="str">
        <f t="shared" si="142"/>
        <v/>
      </c>
      <c r="CQ53" s="237" t="str">
        <f t="shared" si="142"/>
        <v>+</v>
      </c>
      <c r="CR53" s="237" t="str">
        <f t="shared" si="142"/>
        <v/>
      </c>
      <c r="CS53" s="237" t="str">
        <f t="shared" si="142"/>
        <v/>
      </c>
      <c r="CT53" s="237" t="str">
        <f t="shared" si="142"/>
        <v/>
      </c>
      <c r="CU53" s="238" t="str">
        <f t="shared" ref="CU53:DX53" si="143">IF(AND(COUNTIFS(Buildings_rating, 1, Buildings_action, $B53, Buildings_ID, CU$8)&gt;0,COUNTIFS(Buildings_rating, -1, Buildings_action, $B53, Buildings_ID, CU$8)&gt;0),"+ / –",(IF(COUNTIFS(Buildings_rating, 1, Buildings_action, $B53, Buildings_ID, CU$8)&gt;0, "+",(IF(COUNTIFS(Buildings_rating, -1, Buildings_action, $B53, Buildings_ID, CU$8)&gt;0,"–", "")))))</f>
        <v/>
      </c>
      <c r="CV53" s="239" t="str">
        <f t="shared" si="143"/>
        <v/>
      </c>
      <c r="CW53" s="237" t="str">
        <f t="shared" si="143"/>
        <v/>
      </c>
      <c r="CX53" s="237" t="str">
        <f t="shared" si="143"/>
        <v/>
      </c>
      <c r="CY53" s="237" t="str">
        <f t="shared" si="143"/>
        <v/>
      </c>
      <c r="CZ53" s="237" t="str">
        <f t="shared" si="143"/>
        <v/>
      </c>
      <c r="DA53" s="237" t="str">
        <f t="shared" si="143"/>
        <v/>
      </c>
      <c r="DB53" s="237" t="str">
        <f t="shared" si="143"/>
        <v/>
      </c>
      <c r="DC53" s="237" t="str">
        <f t="shared" si="143"/>
        <v/>
      </c>
      <c r="DD53" s="237" t="str">
        <f t="shared" si="143"/>
        <v/>
      </c>
      <c r="DE53" s="240" t="str">
        <f t="shared" si="143"/>
        <v/>
      </c>
      <c r="DF53" s="241" t="str">
        <f t="shared" si="143"/>
        <v/>
      </c>
      <c r="DG53" s="242" t="str">
        <f t="shared" si="143"/>
        <v/>
      </c>
      <c r="DH53" s="242" t="str">
        <f t="shared" si="143"/>
        <v/>
      </c>
      <c r="DI53" s="242" t="str">
        <f t="shared" si="143"/>
        <v/>
      </c>
      <c r="DJ53" s="242" t="str">
        <f t="shared" si="143"/>
        <v/>
      </c>
      <c r="DK53" s="242" t="str">
        <f t="shared" si="143"/>
        <v/>
      </c>
      <c r="DL53" s="242" t="str">
        <f t="shared" si="143"/>
        <v/>
      </c>
      <c r="DM53" s="242" t="str">
        <f t="shared" si="143"/>
        <v/>
      </c>
      <c r="DN53" s="242" t="str">
        <f t="shared" si="143"/>
        <v/>
      </c>
      <c r="DO53" s="242" t="str">
        <f t="shared" si="143"/>
        <v/>
      </c>
      <c r="DP53" s="242" t="str">
        <f t="shared" si="143"/>
        <v/>
      </c>
      <c r="DQ53" s="242" t="str">
        <f t="shared" si="143"/>
        <v/>
      </c>
      <c r="DR53" s="242" t="str">
        <f t="shared" si="143"/>
        <v/>
      </c>
      <c r="DS53" s="242" t="str">
        <f t="shared" si="143"/>
        <v/>
      </c>
      <c r="DT53" s="242" t="str">
        <f t="shared" si="143"/>
        <v/>
      </c>
      <c r="DU53" s="242" t="str">
        <f t="shared" si="143"/>
        <v/>
      </c>
      <c r="DV53" s="242" t="str">
        <f t="shared" si="143"/>
        <v/>
      </c>
      <c r="DW53" s="242" t="str">
        <f t="shared" si="143"/>
        <v/>
      </c>
      <c r="DX53" s="243" t="str">
        <f t="shared" si="143"/>
        <v/>
      </c>
    </row>
    <row r="54" spans="1:129" x14ac:dyDescent="0.4">
      <c r="A54" s="36"/>
      <c r="B54" s="152" t="s">
        <v>1</v>
      </c>
      <c r="C54" s="236" t="str">
        <f t="shared" ref="C54:AH54" si="144">IF(AND(COUNTIFS(Buildings_rating, 1, Buildings_subsector, $B54, Buildings_ID, C$8)&gt;0,COUNTIFS(Buildings_rating, -1, Buildings_subsector, $B54, Buildings_ID, C$8)&gt;0),"+ / –",(IF(COUNTIFS(Buildings_rating, 1, Buildings_subsector, $B54, Buildings_ID, C$8)&gt;0, "+",(IF(COUNTIFS(Buildings_rating, -1, Buildings_subsector, $B54, Buildings_ID, C$8)&gt;0,"–", "")))))</f>
        <v/>
      </c>
      <c r="D54" s="237" t="str">
        <f t="shared" si="144"/>
        <v/>
      </c>
      <c r="E54" s="237" t="str">
        <f t="shared" si="144"/>
        <v/>
      </c>
      <c r="F54" s="237" t="str">
        <f t="shared" si="144"/>
        <v>+</v>
      </c>
      <c r="G54" s="238" t="str">
        <f t="shared" si="144"/>
        <v/>
      </c>
      <c r="H54" s="239" t="str">
        <f t="shared" si="144"/>
        <v/>
      </c>
      <c r="I54" s="237" t="str">
        <f t="shared" si="144"/>
        <v/>
      </c>
      <c r="J54" s="237" t="str">
        <f t="shared" si="144"/>
        <v/>
      </c>
      <c r="K54" s="237" t="str">
        <f t="shared" si="144"/>
        <v/>
      </c>
      <c r="L54" s="240" t="str">
        <f t="shared" si="144"/>
        <v/>
      </c>
      <c r="M54" s="236" t="str">
        <f t="shared" si="144"/>
        <v/>
      </c>
      <c r="N54" s="237" t="str">
        <f t="shared" si="144"/>
        <v/>
      </c>
      <c r="O54" s="237" t="str">
        <f t="shared" si="144"/>
        <v/>
      </c>
      <c r="P54" s="237" t="str">
        <f t="shared" si="144"/>
        <v>–</v>
      </c>
      <c r="Q54" s="237" t="str">
        <f t="shared" si="144"/>
        <v/>
      </c>
      <c r="R54" s="237" t="str">
        <f t="shared" si="144"/>
        <v/>
      </c>
      <c r="S54" s="237" t="str">
        <f t="shared" si="144"/>
        <v/>
      </c>
      <c r="T54" s="237" t="str">
        <f t="shared" si="144"/>
        <v/>
      </c>
      <c r="U54" s="238" t="str">
        <f t="shared" si="144"/>
        <v>–</v>
      </c>
      <c r="V54" s="239" t="str">
        <f t="shared" si="144"/>
        <v/>
      </c>
      <c r="W54" s="237" t="str">
        <f t="shared" si="144"/>
        <v/>
      </c>
      <c r="X54" s="237" t="str">
        <f t="shared" si="144"/>
        <v/>
      </c>
      <c r="Y54" s="237" t="str">
        <f t="shared" si="144"/>
        <v/>
      </c>
      <c r="Z54" s="237" t="str">
        <f t="shared" si="144"/>
        <v/>
      </c>
      <c r="AA54" s="237" t="str">
        <f t="shared" si="144"/>
        <v/>
      </c>
      <c r="AB54" s="240" t="str">
        <f t="shared" si="144"/>
        <v/>
      </c>
      <c r="AC54" s="236" t="str">
        <f t="shared" si="144"/>
        <v/>
      </c>
      <c r="AD54" s="237" t="str">
        <f t="shared" si="144"/>
        <v/>
      </c>
      <c r="AE54" s="237" t="str">
        <f t="shared" si="144"/>
        <v/>
      </c>
      <c r="AF54" s="237" t="str">
        <f t="shared" si="144"/>
        <v/>
      </c>
      <c r="AG54" s="237" t="str">
        <f t="shared" si="144"/>
        <v/>
      </c>
      <c r="AH54" s="238" t="str">
        <f t="shared" si="144"/>
        <v/>
      </c>
      <c r="AI54" s="239" t="str">
        <f t="shared" ref="AI54:BN54" si="145">IF(AND(COUNTIFS(Buildings_rating, 1, Buildings_subsector, $B54, Buildings_ID, AI$8)&gt;0,COUNTIFS(Buildings_rating, -1, Buildings_subsector, $B54, Buildings_ID, AI$8)&gt;0),"+ / –",(IF(COUNTIFS(Buildings_rating, 1, Buildings_subsector, $B54, Buildings_ID, AI$8)&gt;0, "+",(IF(COUNTIFS(Buildings_rating, -1, Buildings_subsector, $B54, Buildings_ID, AI$8)&gt;0,"–", "")))))</f>
        <v/>
      </c>
      <c r="AJ54" s="237" t="str">
        <f t="shared" si="145"/>
        <v/>
      </c>
      <c r="AK54" s="237" t="str">
        <f t="shared" si="145"/>
        <v/>
      </c>
      <c r="AL54" s="237" t="str">
        <f t="shared" si="145"/>
        <v>–</v>
      </c>
      <c r="AM54" s="237" t="str">
        <f t="shared" si="145"/>
        <v/>
      </c>
      <c r="AN54" s="240" t="str">
        <f t="shared" si="145"/>
        <v>–</v>
      </c>
      <c r="AO54" s="236" t="str">
        <f t="shared" si="145"/>
        <v>+</v>
      </c>
      <c r="AP54" s="237" t="str">
        <f t="shared" si="145"/>
        <v>+</v>
      </c>
      <c r="AQ54" s="238" t="str">
        <f t="shared" si="145"/>
        <v/>
      </c>
      <c r="AR54" s="239" t="str">
        <f t="shared" si="145"/>
        <v/>
      </c>
      <c r="AS54" s="237" t="str">
        <f t="shared" si="145"/>
        <v/>
      </c>
      <c r="AT54" s="237" t="str">
        <f t="shared" si="145"/>
        <v>+</v>
      </c>
      <c r="AU54" s="237" t="str">
        <f t="shared" si="145"/>
        <v>+</v>
      </c>
      <c r="AV54" s="237" t="str">
        <f t="shared" si="145"/>
        <v/>
      </c>
      <c r="AW54" s="237" t="str">
        <f t="shared" si="145"/>
        <v/>
      </c>
      <c r="AX54" s="237" t="str">
        <f t="shared" si="145"/>
        <v/>
      </c>
      <c r="AY54" s="237" t="str">
        <f t="shared" si="145"/>
        <v>+</v>
      </c>
      <c r="AZ54" s="237" t="str">
        <f t="shared" si="145"/>
        <v/>
      </c>
      <c r="BA54" s="240" t="str">
        <f t="shared" si="145"/>
        <v/>
      </c>
      <c r="BB54" s="236" t="str">
        <f t="shared" si="145"/>
        <v>+</v>
      </c>
      <c r="BC54" s="237" t="str">
        <f t="shared" si="145"/>
        <v>+</v>
      </c>
      <c r="BD54" s="237" t="str">
        <f t="shared" si="145"/>
        <v/>
      </c>
      <c r="BE54" s="237" t="str">
        <f t="shared" si="145"/>
        <v>+</v>
      </c>
      <c r="BF54" s="238" t="str">
        <f t="shared" si="145"/>
        <v>+</v>
      </c>
      <c r="BG54" s="239" t="str">
        <f t="shared" si="145"/>
        <v/>
      </c>
      <c r="BH54" s="237" t="str">
        <f t="shared" si="145"/>
        <v/>
      </c>
      <c r="BI54" s="237" t="str">
        <f t="shared" si="145"/>
        <v/>
      </c>
      <c r="BJ54" s="237" t="str">
        <f t="shared" si="145"/>
        <v/>
      </c>
      <c r="BK54" s="237" t="str">
        <f t="shared" si="145"/>
        <v/>
      </c>
      <c r="BL54" s="237" t="str">
        <f t="shared" si="145"/>
        <v/>
      </c>
      <c r="BM54" s="240" t="str">
        <f t="shared" si="145"/>
        <v/>
      </c>
      <c r="BN54" s="236" t="str">
        <f t="shared" si="145"/>
        <v>+ / –</v>
      </c>
      <c r="BO54" s="237" t="str">
        <f t="shared" ref="BO54:CT54" si="146">IF(AND(COUNTIFS(Buildings_rating, 1, Buildings_subsector, $B54, Buildings_ID, BO$8)&gt;0,COUNTIFS(Buildings_rating, -1, Buildings_subsector, $B54, Buildings_ID, BO$8)&gt;0),"+ / –",(IF(COUNTIFS(Buildings_rating, 1, Buildings_subsector, $B54, Buildings_ID, BO$8)&gt;0, "+",(IF(COUNTIFS(Buildings_rating, -1, Buildings_subsector, $B54, Buildings_ID, BO$8)&gt;0,"–", "")))))</f>
        <v/>
      </c>
      <c r="BP54" s="237" t="str">
        <f t="shared" si="146"/>
        <v>+</v>
      </c>
      <c r="BQ54" s="237" t="str">
        <f t="shared" si="146"/>
        <v>+ / –</v>
      </c>
      <c r="BR54" s="237" t="str">
        <f t="shared" si="146"/>
        <v/>
      </c>
      <c r="BS54" s="237" t="str">
        <f t="shared" si="146"/>
        <v>+ / –</v>
      </c>
      <c r="BT54" s="238" t="str">
        <f t="shared" si="146"/>
        <v/>
      </c>
      <c r="BU54" s="239" t="str">
        <f t="shared" si="146"/>
        <v/>
      </c>
      <c r="BV54" s="237" t="str">
        <f t="shared" si="146"/>
        <v>+</v>
      </c>
      <c r="BW54" s="237" t="str">
        <f t="shared" si="146"/>
        <v/>
      </c>
      <c r="BX54" s="237" t="str">
        <f t="shared" si="146"/>
        <v>+ / –</v>
      </c>
      <c r="BY54" s="237" t="str">
        <f t="shared" si="146"/>
        <v/>
      </c>
      <c r="BZ54" s="237" t="str">
        <f t="shared" si="146"/>
        <v>+</v>
      </c>
      <c r="CA54" s="237" t="str">
        <f t="shared" si="146"/>
        <v/>
      </c>
      <c r="CB54" s="240" t="str">
        <f t="shared" si="146"/>
        <v/>
      </c>
      <c r="CC54" s="241" t="str">
        <f t="shared" si="146"/>
        <v/>
      </c>
      <c r="CD54" s="242" t="str">
        <f t="shared" si="146"/>
        <v/>
      </c>
      <c r="CE54" s="243" t="str">
        <f t="shared" si="146"/>
        <v/>
      </c>
      <c r="CF54" s="239" t="str">
        <f t="shared" si="146"/>
        <v/>
      </c>
      <c r="CG54" s="237" t="str">
        <f t="shared" si="146"/>
        <v/>
      </c>
      <c r="CH54" s="237" t="str">
        <f t="shared" si="146"/>
        <v/>
      </c>
      <c r="CI54" s="237" t="str">
        <f t="shared" si="146"/>
        <v/>
      </c>
      <c r="CJ54" s="237" t="str">
        <f t="shared" si="146"/>
        <v/>
      </c>
      <c r="CK54" s="237" t="str">
        <f t="shared" si="146"/>
        <v/>
      </c>
      <c r="CL54" s="240" t="str">
        <f t="shared" si="146"/>
        <v/>
      </c>
      <c r="CM54" s="236" t="str">
        <f t="shared" si="146"/>
        <v>+ / –</v>
      </c>
      <c r="CN54" s="237" t="str">
        <f t="shared" si="146"/>
        <v>+</v>
      </c>
      <c r="CO54" s="237" t="str">
        <f t="shared" si="146"/>
        <v/>
      </c>
      <c r="CP54" s="237" t="str">
        <f t="shared" si="146"/>
        <v/>
      </c>
      <c r="CQ54" s="237" t="str">
        <f t="shared" si="146"/>
        <v>+ / –</v>
      </c>
      <c r="CR54" s="237" t="str">
        <f t="shared" si="146"/>
        <v/>
      </c>
      <c r="CS54" s="237" t="str">
        <f t="shared" si="146"/>
        <v/>
      </c>
      <c r="CT54" s="237" t="str">
        <f t="shared" si="146"/>
        <v/>
      </c>
      <c r="CU54" s="238" t="str">
        <f t="shared" ref="CU54:DX54" si="147">IF(AND(COUNTIFS(Buildings_rating, 1, Buildings_subsector, $B54, Buildings_ID, CU$8)&gt;0,COUNTIFS(Buildings_rating, -1, Buildings_subsector, $B54, Buildings_ID, CU$8)&gt;0),"+ / –",(IF(COUNTIFS(Buildings_rating, 1, Buildings_subsector, $B54, Buildings_ID, CU$8)&gt;0, "+",(IF(COUNTIFS(Buildings_rating, -1, Buildings_subsector, $B54, Buildings_ID, CU$8)&gt;0,"–", "")))))</f>
        <v/>
      </c>
      <c r="CV54" s="239" t="str">
        <f t="shared" si="147"/>
        <v/>
      </c>
      <c r="CW54" s="237" t="str">
        <f t="shared" si="147"/>
        <v/>
      </c>
      <c r="CX54" s="237" t="str">
        <f t="shared" si="147"/>
        <v/>
      </c>
      <c r="CY54" s="237" t="str">
        <f t="shared" si="147"/>
        <v/>
      </c>
      <c r="CZ54" s="237" t="str">
        <f t="shared" si="147"/>
        <v/>
      </c>
      <c r="DA54" s="237" t="str">
        <f t="shared" si="147"/>
        <v/>
      </c>
      <c r="DB54" s="237" t="str">
        <f t="shared" si="147"/>
        <v/>
      </c>
      <c r="DC54" s="237" t="str">
        <f t="shared" si="147"/>
        <v/>
      </c>
      <c r="DD54" s="237" t="str">
        <f t="shared" si="147"/>
        <v/>
      </c>
      <c r="DE54" s="240" t="str">
        <f t="shared" si="147"/>
        <v/>
      </c>
      <c r="DF54" s="241" t="str">
        <f t="shared" si="147"/>
        <v/>
      </c>
      <c r="DG54" s="242" t="str">
        <f t="shared" si="147"/>
        <v/>
      </c>
      <c r="DH54" s="242" t="str">
        <f t="shared" si="147"/>
        <v/>
      </c>
      <c r="DI54" s="242" t="str">
        <f t="shared" si="147"/>
        <v/>
      </c>
      <c r="DJ54" s="242" t="str">
        <f t="shared" si="147"/>
        <v/>
      </c>
      <c r="DK54" s="242" t="str">
        <f t="shared" si="147"/>
        <v/>
      </c>
      <c r="DL54" s="242" t="str">
        <f t="shared" si="147"/>
        <v/>
      </c>
      <c r="DM54" s="242" t="str">
        <f t="shared" si="147"/>
        <v/>
      </c>
      <c r="DN54" s="242" t="str">
        <f t="shared" si="147"/>
        <v/>
      </c>
      <c r="DO54" s="242" t="str">
        <f t="shared" si="147"/>
        <v/>
      </c>
      <c r="DP54" s="242" t="str">
        <f t="shared" si="147"/>
        <v/>
      </c>
      <c r="DQ54" s="242" t="str">
        <f t="shared" si="147"/>
        <v/>
      </c>
      <c r="DR54" s="242" t="str">
        <f t="shared" si="147"/>
        <v/>
      </c>
      <c r="DS54" s="242" t="str">
        <f t="shared" si="147"/>
        <v/>
      </c>
      <c r="DT54" s="242" t="str">
        <f t="shared" si="147"/>
        <v/>
      </c>
      <c r="DU54" s="242" t="str">
        <f t="shared" si="147"/>
        <v/>
      </c>
      <c r="DV54" s="242" t="str">
        <f t="shared" si="147"/>
        <v/>
      </c>
      <c r="DW54" s="242" t="str">
        <f t="shared" si="147"/>
        <v/>
      </c>
      <c r="DX54" s="243" t="str">
        <f t="shared" si="147"/>
        <v/>
      </c>
    </row>
    <row r="55" spans="1:129" outlineLevel="1" x14ac:dyDescent="0.4">
      <c r="A55" s="36"/>
      <c r="B55" s="153" t="s">
        <v>11</v>
      </c>
      <c r="C55" s="236" t="str">
        <f t="shared" ref="C55:AH55" si="148">IF(AND(COUNTIFS(Buildings_rating, 1, Buildings_action, $B55, Buildings_ID, C$8)&gt;0,COUNTIFS(Buildings_rating, -1, Buildings_action, $B55, Buildings_ID, C$8)&gt;0),"+ / –",(IF(COUNTIFS(Buildings_rating, 1, Buildings_action, $B55, Buildings_ID, C$8)&gt;0, "+",(IF(COUNTIFS(Buildings_rating, -1, Buildings_action, $B55, Buildings_ID, C$8)&gt;0,"–", "")))))</f>
        <v/>
      </c>
      <c r="D55" s="237" t="str">
        <f t="shared" si="148"/>
        <v/>
      </c>
      <c r="E55" s="237" t="str">
        <f t="shared" si="148"/>
        <v/>
      </c>
      <c r="F55" s="237" t="str">
        <f t="shared" si="148"/>
        <v>+</v>
      </c>
      <c r="G55" s="238" t="str">
        <f t="shared" si="148"/>
        <v/>
      </c>
      <c r="H55" s="239" t="str">
        <f t="shared" si="148"/>
        <v/>
      </c>
      <c r="I55" s="237" t="str">
        <f t="shared" si="148"/>
        <v/>
      </c>
      <c r="J55" s="237" t="str">
        <f t="shared" si="148"/>
        <v/>
      </c>
      <c r="K55" s="237" t="str">
        <f>IF(AND(COUNTIFS(Buildings_rating, 1, Buildings_action, $B55, Buildings_ID, K$8)&gt;0,COUNTIFS(Buildings_rating, -1, Buildings_action, $B55, Buildings_ID, K$8)&gt;0),"+ / –",(IF(COUNTIFS(Buildings_rating, 1, Buildings_action, $B55, Buildings_ID, K$8)&gt;0, "+",(IF(COUNTIFS(Buildings_rating, -1, Buildings_action, $B55, Buildings_ID, K$8)&gt;0,"–", "")))))</f>
        <v/>
      </c>
      <c r="L55" s="240" t="str">
        <f t="shared" si="148"/>
        <v/>
      </c>
      <c r="M55" s="236" t="str">
        <f t="shared" si="148"/>
        <v/>
      </c>
      <c r="N55" s="237" t="str">
        <f t="shared" si="148"/>
        <v/>
      </c>
      <c r="O55" s="237" t="str">
        <f t="shared" si="148"/>
        <v/>
      </c>
      <c r="P55" s="237" t="str">
        <f t="shared" si="148"/>
        <v>–</v>
      </c>
      <c r="Q55" s="237" t="str">
        <f t="shared" si="148"/>
        <v/>
      </c>
      <c r="R55" s="237" t="str">
        <f t="shared" si="148"/>
        <v/>
      </c>
      <c r="S55" s="237" t="str">
        <f t="shared" si="148"/>
        <v/>
      </c>
      <c r="T55" s="237" t="str">
        <f t="shared" si="148"/>
        <v/>
      </c>
      <c r="U55" s="238" t="str">
        <f t="shared" si="148"/>
        <v>–</v>
      </c>
      <c r="V55" s="239" t="str">
        <f t="shared" si="148"/>
        <v/>
      </c>
      <c r="W55" s="237" t="str">
        <f t="shared" si="148"/>
        <v/>
      </c>
      <c r="X55" s="237" t="str">
        <f t="shared" si="148"/>
        <v/>
      </c>
      <c r="Y55" s="237" t="str">
        <f t="shared" si="148"/>
        <v/>
      </c>
      <c r="Z55" s="237" t="str">
        <f t="shared" si="148"/>
        <v/>
      </c>
      <c r="AA55" s="237" t="str">
        <f t="shared" si="148"/>
        <v/>
      </c>
      <c r="AB55" s="240" t="str">
        <f t="shared" si="148"/>
        <v/>
      </c>
      <c r="AC55" s="236" t="str">
        <f t="shared" si="148"/>
        <v/>
      </c>
      <c r="AD55" s="237" t="str">
        <f t="shared" si="148"/>
        <v/>
      </c>
      <c r="AE55" s="237" t="str">
        <f t="shared" si="148"/>
        <v/>
      </c>
      <c r="AF55" s="237" t="str">
        <f t="shared" si="148"/>
        <v/>
      </c>
      <c r="AG55" s="237" t="str">
        <f t="shared" si="148"/>
        <v/>
      </c>
      <c r="AH55" s="238" t="str">
        <f t="shared" si="148"/>
        <v/>
      </c>
      <c r="AI55" s="239" t="str">
        <f t="shared" ref="AI55:BN55" si="149">IF(AND(COUNTIFS(Buildings_rating, 1, Buildings_action, $B55, Buildings_ID, AI$8)&gt;0,COUNTIFS(Buildings_rating, -1, Buildings_action, $B55, Buildings_ID, AI$8)&gt;0),"+ / –",(IF(COUNTIFS(Buildings_rating, 1, Buildings_action, $B55, Buildings_ID, AI$8)&gt;0, "+",(IF(COUNTIFS(Buildings_rating, -1, Buildings_action, $B55, Buildings_ID, AI$8)&gt;0,"–", "")))))</f>
        <v/>
      </c>
      <c r="AJ55" s="237" t="str">
        <f t="shared" si="149"/>
        <v/>
      </c>
      <c r="AK55" s="237" t="str">
        <f t="shared" si="149"/>
        <v/>
      </c>
      <c r="AL55" s="237" t="str">
        <f t="shared" si="149"/>
        <v>–</v>
      </c>
      <c r="AM55" s="237" t="str">
        <f t="shared" si="149"/>
        <v/>
      </c>
      <c r="AN55" s="240" t="str">
        <f t="shared" si="149"/>
        <v>–</v>
      </c>
      <c r="AO55" s="236" t="str">
        <f t="shared" si="149"/>
        <v>+</v>
      </c>
      <c r="AP55" s="237" t="str">
        <f t="shared" si="149"/>
        <v>+</v>
      </c>
      <c r="AQ55" s="238" t="str">
        <f t="shared" si="149"/>
        <v/>
      </c>
      <c r="AR55" s="239" t="str">
        <f t="shared" si="149"/>
        <v/>
      </c>
      <c r="AS55" s="237" t="str">
        <f t="shared" si="149"/>
        <v/>
      </c>
      <c r="AT55" s="237" t="str">
        <f t="shared" si="149"/>
        <v>+</v>
      </c>
      <c r="AU55" s="237" t="str">
        <f t="shared" si="149"/>
        <v>+</v>
      </c>
      <c r="AV55" s="237" t="str">
        <f t="shared" si="149"/>
        <v/>
      </c>
      <c r="AW55" s="237" t="str">
        <f t="shared" si="149"/>
        <v/>
      </c>
      <c r="AX55" s="237" t="str">
        <f t="shared" si="149"/>
        <v/>
      </c>
      <c r="AY55" s="237" t="str">
        <f t="shared" si="149"/>
        <v>+</v>
      </c>
      <c r="AZ55" s="237" t="str">
        <f t="shared" si="149"/>
        <v/>
      </c>
      <c r="BA55" s="240" t="str">
        <f t="shared" si="149"/>
        <v/>
      </c>
      <c r="BB55" s="236" t="str">
        <f t="shared" si="149"/>
        <v>+</v>
      </c>
      <c r="BC55" s="237" t="str">
        <f t="shared" si="149"/>
        <v>+</v>
      </c>
      <c r="BD55" s="237" t="str">
        <f t="shared" si="149"/>
        <v/>
      </c>
      <c r="BE55" s="237" t="str">
        <f t="shared" si="149"/>
        <v>+</v>
      </c>
      <c r="BF55" s="238" t="str">
        <f t="shared" si="149"/>
        <v>+</v>
      </c>
      <c r="BG55" s="239" t="str">
        <f t="shared" si="149"/>
        <v/>
      </c>
      <c r="BH55" s="237" t="str">
        <f t="shared" si="149"/>
        <v/>
      </c>
      <c r="BI55" s="237" t="str">
        <f t="shared" si="149"/>
        <v/>
      </c>
      <c r="BJ55" s="237" t="str">
        <f t="shared" si="149"/>
        <v/>
      </c>
      <c r="BK55" s="237" t="str">
        <f t="shared" si="149"/>
        <v/>
      </c>
      <c r="BL55" s="237" t="str">
        <f t="shared" si="149"/>
        <v/>
      </c>
      <c r="BM55" s="240" t="str">
        <f t="shared" si="149"/>
        <v/>
      </c>
      <c r="BN55" s="236" t="str">
        <f t="shared" si="149"/>
        <v>+ / –</v>
      </c>
      <c r="BO55" s="237" t="str">
        <f t="shared" ref="BO55:CT55" si="150">IF(AND(COUNTIFS(Buildings_rating, 1, Buildings_action, $B55, Buildings_ID, BO$8)&gt;0,COUNTIFS(Buildings_rating, -1, Buildings_action, $B55, Buildings_ID, BO$8)&gt;0),"+ / –",(IF(COUNTIFS(Buildings_rating, 1, Buildings_action, $B55, Buildings_ID, BO$8)&gt;0, "+",(IF(COUNTIFS(Buildings_rating, -1, Buildings_action, $B55, Buildings_ID, BO$8)&gt;0,"–", "")))))</f>
        <v/>
      </c>
      <c r="BP55" s="237" t="str">
        <f t="shared" si="150"/>
        <v>+</v>
      </c>
      <c r="BQ55" s="237" t="str">
        <f t="shared" si="150"/>
        <v>+ / –</v>
      </c>
      <c r="BR55" s="237" t="str">
        <f t="shared" si="150"/>
        <v/>
      </c>
      <c r="BS55" s="237" t="str">
        <f t="shared" si="150"/>
        <v>+ / –</v>
      </c>
      <c r="BT55" s="238" t="str">
        <f t="shared" si="150"/>
        <v/>
      </c>
      <c r="BU55" s="239" t="str">
        <f t="shared" si="150"/>
        <v/>
      </c>
      <c r="BV55" s="237" t="str">
        <f t="shared" si="150"/>
        <v>+</v>
      </c>
      <c r="BW55" s="237" t="str">
        <f t="shared" si="150"/>
        <v/>
      </c>
      <c r="BX55" s="237" t="str">
        <f t="shared" si="150"/>
        <v>+ / –</v>
      </c>
      <c r="BY55" s="237" t="str">
        <f t="shared" si="150"/>
        <v/>
      </c>
      <c r="BZ55" s="237" t="str">
        <f t="shared" si="150"/>
        <v>+</v>
      </c>
      <c r="CA55" s="237" t="str">
        <f t="shared" si="150"/>
        <v/>
      </c>
      <c r="CB55" s="240" t="str">
        <f t="shared" si="150"/>
        <v/>
      </c>
      <c r="CC55" s="241" t="str">
        <f t="shared" si="150"/>
        <v/>
      </c>
      <c r="CD55" s="242" t="str">
        <f t="shared" si="150"/>
        <v/>
      </c>
      <c r="CE55" s="243" t="str">
        <f t="shared" si="150"/>
        <v/>
      </c>
      <c r="CF55" s="239" t="str">
        <f t="shared" si="150"/>
        <v/>
      </c>
      <c r="CG55" s="237" t="str">
        <f t="shared" si="150"/>
        <v/>
      </c>
      <c r="CH55" s="237" t="str">
        <f t="shared" si="150"/>
        <v/>
      </c>
      <c r="CI55" s="237" t="str">
        <f t="shared" si="150"/>
        <v/>
      </c>
      <c r="CJ55" s="237" t="str">
        <f t="shared" si="150"/>
        <v/>
      </c>
      <c r="CK55" s="237" t="str">
        <f t="shared" si="150"/>
        <v/>
      </c>
      <c r="CL55" s="240" t="str">
        <f t="shared" si="150"/>
        <v/>
      </c>
      <c r="CM55" s="236" t="str">
        <f t="shared" si="150"/>
        <v>+ / –</v>
      </c>
      <c r="CN55" s="237" t="str">
        <f t="shared" si="150"/>
        <v>+</v>
      </c>
      <c r="CO55" s="237" t="str">
        <f t="shared" si="150"/>
        <v/>
      </c>
      <c r="CP55" s="237" t="str">
        <f t="shared" si="150"/>
        <v/>
      </c>
      <c r="CQ55" s="237" t="str">
        <f t="shared" si="150"/>
        <v>+ / –</v>
      </c>
      <c r="CR55" s="237" t="str">
        <f t="shared" si="150"/>
        <v/>
      </c>
      <c r="CS55" s="237" t="str">
        <f t="shared" si="150"/>
        <v/>
      </c>
      <c r="CT55" s="237" t="str">
        <f t="shared" si="150"/>
        <v/>
      </c>
      <c r="CU55" s="238" t="str">
        <f t="shared" ref="CU55:DX55" si="151">IF(AND(COUNTIFS(Buildings_rating, 1, Buildings_action, $B55, Buildings_ID, CU$8)&gt;0,COUNTIFS(Buildings_rating, -1, Buildings_action, $B55, Buildings_ID, CU$8)&gt;0),"+ / –",(IF(COUNTIFS(Buildings_rating, 1, Buildings_action, $B55, Buildings_ID, CU$8)&gt;0, "+",(IF(COUNTIFS(Buildings_rating, -1, Buildings_action, $B55, Buildings_ID, CU$8)&gt;0,"–", "")))))</f>
        <v/>
      </c>
      <c r="CV55" s="239" t="str">
        <f t="shared" si="151"/>
        <v/>
      </c>
      <c r="CW55" s="237" t="str">
        <f t="shared" si="151"/>
        <v/>
      </c>
      <c r="CX55" s="237" t="str">
        <f t="shared" si="151"/>
        <v/>
      </c>
      <c r="CY55" s="237" t="str">
        <f t="shared" si="151"/>
        <v/>
      </c>
      <c r="CZ55" s="237" t="str">
        <f t="shared" si="151"/>
        <v/>
      </c>
      <c r="DA55" s="237" t="str">
        <f t="shared" si="151"/>
        <v/>
      </c>
      <c r="DB55" s="237" t="str">
        <f t="shared" si="151"/>
        <v/>
      </c>
      <c r="DC55" s="237" t="str">
        <f t="shared" si="151"/>
        <v/>
      </c>
      <c r="DD55" s="237" t="str">
        <f t="shared" si="151"/>
        <v/>
      </c>
      <c r="DE55" s="240" t="str">
        <f t="shared" si="151"/>
        <v/>
      </c>
      <c r="DF55" s="241" t="str">
        <f t="shared" si="151"/>
        <v/>
      </c>
      <c r="DG55" s="242" t="str">
        <f t="shared" si="151"/>
        <v/>
      </c>
      <c r="DH55" s="242" t="str">
        <f t="shared" si="151"/>
        <v/>
      </c>
      <c r="DI55" s="242" t="str">
        <f t="shared" si="151"/>
        <v/>
      </c>
      <c r="DJ55" s="242" t="str">
        <f t="shared" si="151"/>
        <v/>
      </c>
      <c r="DK55" s="242" t="str">
        <f t="shared" si="151"/>
        <v/>
      </c>
      <c r="DL55" s="242" t="str">
        <f t="shared" si="151"/>
        <v/>
      </c>
      <c r="DM55" s="242" t="str">
        <f t="shared" si="151"/>
        <v/>
      </c>
      <c r="DN55" s="242" t="str">
        <f t="shared" si="151"/>
        <v/>
      </c>
      <c r="DO55" s="242" t="str">
        <f t="shared" si="151"/>
        <v/>
      </c>
      <c r="DP55" s="242" t="str">
        <f t="shared" si="151"/>
        <v/>
      </c>
      <c r="DQ55" s="242" t="str">
        <f t="shared" si="151"/>
        <v/>
      </c>
      <c r="DR55" s="242" t="str">
        <f t="shared" si="151"/>
        <v/>
      </c>
      <c r="DS55" s="242" t="str">
        <f t="shared" si="151"/>
        <v/>
      </c>
      <c r="DT55" s="242" t="str">
        <f t="shared" si="151"/>
        <v/>
      </c>
      <c r="DU55" s="242" t="str">
        <f t="shared" si="151"/>
        <v/>
      </c>
      <c r="DV55" s="242" t="str">
        <f t="shared" si="151"/>
        <v/>
      </c>
      <c r="DW55" s="242" t="str">
        <f t="shared" si="151"/>
        <v/>
      </c>
      <c r="DX55" s="243" t="str">
        <f t="shared" si="151"/>
        <v/>
      </c>
    </row>
    <row r="56" spans="1:129" x14ac:dyDescent="0.4">
      <c r="A56" s="36"/>
      <c r="B56" s="152" t="s">
        <v>0</v>
      </c>
      <c r="C56" s="236" t="str">
        <f t="shared" ref="C56:AH56" si="152">IF(AND(COUNTIFS(Buildings_rating, 1, Buildings_subsector, $B56, Buildings_ID, C$8)&gt;0,COUNTIFS(Buildings_rating, -1, Buildings_subsector, $B56, Buildings_ID, C$8)&gt;0),"+ / –",(IF(COUNTIFS(Buildings_rating, 1, Buildings_subsector, $B56, Buildings_ID, C$8)&gt;0, "+",(IF(COUNTIFS(Buildings_rating, -1, Buildings_subsector, $B56, Buildings_ID, C$8)&gt;0,"–", "")))))</f>
        <v/>
      </c>
      <c r="D56" s="237" t="str">
        <f t="shared" si="152"/>
        <v>+</v>
      </c>
      <c r="E56" s="237" t="str">
        <f t="shared" si="152"/>
        <v/>
      </c>
      <c r="F56" s="237" t="str">
        <f t="shared" si="152"/>
        <v/>
      </c>
      <c r="G56" s="238" t="str">
        <f t="shared" si="152"/>
        <v/>
      </c>
      <c r="H56" s="239" t="str">
        <f t="shared" si="152"/>
        <v/>
      </c>
      <c r="I56" s="237" t="str">
        <f t="shared" si="152"/>
        <v/>
      </c>
      <c r="J56" s="237" t="str">
        <f t="shared" si="152"/>
        <v/>
      </c>
      <c r="K56" s="237" t="str">
        <f t="shared" si="152"/>
        <v/>
      </c>
      <c r="L56" s="240" t="str">
        <f t="shared" si="152"/>
        <v/>
      </c>
      <c r="M56" s="236" t="str">
        <f t="shared" si="152"/>
        <v/>
      </c>
      <c r="N56" s="237" t="str">
        <f t="shared" si="152"/>
        <v/>
      </c>
      <c r="O56" s="237" t="str">
        <f t="shared" si="152"/>
        <v/>
      </c>
      <c r="P56" s="237" t="str">
        <f t="shared" si="152"/>
        <v>+</v>
      </c>
      <c r="Q56" s="237" t="str">
        <f t="shared" si="152"/>
        <v/>
      </c>
      <c r="R56" s="237" t="str">
        <f t="shared" si="152"/>
        <v/>
      </c>
      <c r="S56" s="237" t="str">
        <f t="shared" si="152"/>
        <v/>
      </c>
      <c r="T56" s="237" t="str">
        <f t="shared" si="152"/>
        <v/>
      </c>
      <c r="U56" s="238" t="str">
        <f t="shared" si="152"/>
        <v>+</v>
      </c>
      <c r="V56" s="239" t="str">
        <f t="shared" si="152"/>
        <v/>
      </c>
      <c r="W56" s="237" t="str">
        <f t="shared" si="152"/>
        <v/>
      </c>
      <c r="X56" s="237" t="str">
        <f t="shared" si="152"/>
        <v/>
      </c>
      <c r="Y56" s="237" t="str">
        <f t="shared" si="152"/>
        <v/>
      </c>
      <c r="Z56" s="237" t="str">
        <f t="shared" si="152"/>
        <v/>
      </c>
      <c r="AA56" s="237" t="str">
        <f t="shared" si="152"/>
        <v/>
      </c>
      <c r="AB56" s="240" t="str">
        <f t="shared" si="152"/>
        <v/>
      </c>
      <c r="AC56" s="236" t="str">
        <f t="shared" si="152"/>
        <v/>
      </c>
      <c r="AD56" s="237" t="str">
        <f t="shared" si="152"/>
        <v/>
      </c>
      <c r="AE56" s="237" t="str">
        <f t="shared" si="152"/>
        <v/>
      </c>
      <c r="AF56" s="237" t="str">
        <f t="shared" si="152"/>
        <v/>
      </c>
      <c r="AG56" s="237" t="str">
        <f t="shared" si="152"/>
        <v/>
      </c>
      <c r="AH56" s="238" t="str">
        <f t="shared" si="152"/>
        <v/>
      </c>
      <c r="AI56" s="239" t="str">
        <f t="shared" ref="AI56:BN56" si="153">IF(AND(COUNTIFS(Buildings_rating, 1, Buildings_subsector, $B56, Buildings_ID, AI$8)&gt;0,COUNTIFS(Buildings_rating, -1, Buildings_subsector, $B56, Buildings_ID, AI$8)&gt;0),"+ / –",(IF(COUNTIFS(Buildings_rating, 1, Buildings_subsector, $B56, Buildings_ID, AI$8)&gt;0, "+",(IF(COUNTIFS(Buildings_rating, -1, Buildings_subsector, $B56, Buildings_ID, AI$8)&gt;0,"–", "")))))</f>
        <v/>
      </c>
      <c r="AJ56" s="237" t="str">
        <f t="shared" si="153"/>
        <v/>
      </c>
      <c r="AK56" s="237" t="str">
        <f t="shared" si="153"/>
        <v/>
      </c>
      <c r="AL56" s="237" t="str">
        <f t="shared" si="153"/>
        <v>+</v>
      </c>
      <c r="AM56" s="237" t="str">
        <f t="shared" si="153"/>
        <v/>
      </c>
      <c r="AN56" s="240" t="str">
        <f t="shared" si="153"/>
        <v>+</v>
      </c>
      <c r="AO56" s="236" t="str">
        <f t="shared" si="153"/>
        <v>+</v>
      </c>
      <c r="AP56" s="237" t="str">
        <f t="shared" si="153"/>
        <v/>
      </c>
      <c r="AQ56" s="238" t="str">
        <f t="shared" si="153"/>
        <v>+</v>
      </c>
      <c r="AR56" s="239" t="str">
        <f t="shared" si="153"/>
        <v/>
      </c>
      <c r="AS56" s="237" t="str">
        <f t="shared" si="153"/>
        <v>+</v>
      </c>
      <c r="AT56" s="237" t="str">
        <f t="shared" si="153"/>
        <v>+</v>
      </c>
      <c r="AU56" s="237" t="str">
        <f t="shared" si="153"/>
        <v>+</v>
      </c>
      <c r="AV56" s="237" t="str">
        <f t="shared" si="153"/>
        <v>+</v>
      </c>
      <c r="AW56" s="237" t="str">
        <f t="shared" si="153"/>
        <v/>
      </c>
      <c r="AX56" s="237" t="str">
        <f t="shared" si="153"/>
        <v/>
      </c>
      <c r="AY56" s="237" t="str">
        <f t="shared" si="153"/>
        <v>+</v>
      </c>
      <c r="AZ56" s="237" t="str">
        <f t="shared" si="153"/>
        <v/>
      </c>
      <c r="BA56" s="240" t="str">
        <f t="shared" si="153"/>
        <v/>
      </c>
      <c r="BB56" s="236" t="str">
        <f t="shared" si="153"/>
        <v>+</v>
      </c>
      <c r="BC56" s="237" t="str">
        <f t="shared" si="153"/>
        <v>+</v>
      </c>
      <c r="BD56" s="237" t="str">
        <f t="shared" si="153"/>
        <v/>
      </c>
      <c r="BE56" s="237" t="str">
        <f t="shared" si="153"/>
        <v>+</v>
      </c>
      <c r="BF56" s="238" t="str">
        <f t="shared" si="153"/>
        <v>+</v>
      </c>
      <c r="BG56" s="239" t="str">
        <f t="shared" si="153"/>
        <v/>
      </c>
      <c r="BH56" s="237" t="str">
        <f t="shared" si="153"/>
        <v/>
      </c>
      <c r="BI56" s="237" t="str">
        <f t="shared" si="153"/>
        <v/>
      </c>
      <c r="BJ56" s="237" t="str">
        <f t="shared" si="153"/>
        <v/>
      </c>
      <c r="BK56" s="237" t="str">
        <f t="shared" si="153"/>
        <v/>
      </c>
      <c r="BL56" s="237" t="str">
        <f t="shared" si="153"/>
        <v/>
      </c>
      <c r="BM56" s="240" t="str">
        <f t="shared" si="153"/>
        <v/>
      </c>
      <c r="BN56" s="236" t="str">
        <f t="shared" si="153"/>
        <v>+ / –</v>
      </c>
      <c r="BO56" s="237" t="str">
        <f t="shared" ref="BO56:CT56" si="154">IF(AND(COUNTIFS(Buildings_rating, 1, Buildings_subsector, $B56, Buildings_ID, BO$8)&gt;0,COUNTIFS(Buildings_rating, -1, Buildings_subsector, $B56, Buildings_ID, BO$8)&gt;0),"+ / –",(IF(COUNTIFS(Buildings_rating, 1, Buildings_subsector, $B56, Buildings_ID, BO$8)&gt;0, "+",(IF(COUNTIFS(Buildings_rating, -1, Buildings_subsector, $B56, Buildings_ID, BO$8)&gt;0,"–", "")))))</f>
        <v/>
      </c>
      <c r="BP56" s="237" t="str">
        <f t="shared" si="154"/>
        <v>+</v>
      </c>
      <c r="BQ56" s="237" t="str">
        <f t="shared" si="154"/>
        <v>+</v>
      </c>
      <c r="BR56" s="237" t="str">
        <f t="shared" si="154"/>
        <v/>
      </c>
      <c r="BS56" s="237" t="str">
        <f t="shared" si="154"/>
        <v>+</v>
      </c>
      <c r="BT56" s="238" t="str">
        <f t="shared" si="154"/>
        <v/>
      </c>
      <c r="BU56" s="239" t="str">
        <f t="shared" si="154"/>
        <v/>
      </c>
      <c r="BV56" s="237" t="str">
        <f t="shared" si="154"/>
        <v>+</v>
      </c>
      <c r="BW56" s="237" t="str">
        <f t="shared" si="154"/>
        <v/>
      </c>
      <c r="BX56" s="237" t="str">
        <f t="shared" si="154"/>
        <v>+</v>
      </c>
      <c r="BY56" s="237" t="str">
        <f t="shared" si="154"/>
        <v/>
      </c>
      <c r="BZ56" s="237" t="str">
        <f t="shared" si="154"/>
        <v>+</v>
      </c>
      <c r="CA56" s="237" t="str">
        <f t="shared" si="154"/>
        <v/>
      </c>
      <c r="CB56" s="240" t="str">
        <f t="shared" si="154"/>
        <v/>
      </c>
      <c r="CC56" s="241" t="str">
        <f t="shared" si="154"/>
        <v/>
      </c>
      <c r="CD56" s="242" t="str">
        <f t="shared" si="154"/>
        <v/>
      </c>
      <c r="CE56" s="243" t="str">
        <f t="shared" si="154"/>
        <v/>
      </c>
      <c r="CF56" s="239" t="str">
        <f t="shared" si="154"/>
        <v/>
      </c>
      <c r="CG56" s="237" t="str">
        <f t="shared" si="154"/>
        <v/>
      </c>
      <c r="CH56" s="237" t="str">
        <f t="shared" si="154"/>
        <v/>
      </c>
      <c r="CI56" s="237" t="str">
        <f t="shared" si="154"/>
        <v/>
      </c>
      <c r="CJ56" s="237" t="str">
        <f t="shared" si="154"/>
        <v/>
      </c>
      <c r="CK56" s="237" t="str">
        <f t="shared" si="154"/>
        <v/>
      </c>
      <c r="CL56" s="240" t="str">
        <f t="shared" si="154"/>
        <v/>
      </c>
      <c r="CM56" s="236" t="str">
        <f t="shared" si="154"/>
        <v>+</v>
      </c>
      <c r="CN56" s="237" t="str">
        <f t="shared" si="154"/>
        <v>+</v>
      </c>
      <c r="CO56" s="237" t="str">
        <f t="shared" si="154"/>
        <v/>
      </c>
      <c r="CP56" s="237" t="str">
        <f t="shared" si="154"/>
        <v/>
      </c>
      <c r="CQ56" s="237" t="str">
        <f t="shared" si="154"/>
        <v>+</v>
      </c>
      <c r="CR56" s="237" t="str">
        <f t="shared" si="154"/>
        <v/>
      </c>
      <c r="CS56" s="237" t="str">
        <f t="shared" si="154"/>
        <v/>
      </c>
      <c r="CT56" s="237" t="str">
        <f t="shared" si="154"/>
        <v/>
      </c>
      <c r="CU56" s="238" t="str">
        <f t="shared" ref="CU56:DX56" si="155">IF(AND(COUNTIFS(Buildings_rating, 1, Buildings_subsector, $B56, Buildings_ID, CU$8)&gt;0,COUNTIFS(Buildings_rating, -1, Buildings_subsector, $B56, Buildings_ID, CU$8)&gt;0),"+ / –",(IF(COUNTIFS(Buildings_rating, 1, Buildings_subsector, $B56, Buildings_ID, CU$8)&gt;0, "+",(IF(COUNTIFS(Buildings_rating, -1, Buildings_subsector, $B56, Buildings_ID, CU$8)&gt;0,"–", "")))))</f>
        <v/>
      </c>
      <c r="CV56" s="239" t="str">
        <f t="shared" si="155"/>
        <v/>
      </c>
      <c r="CW56" s="237" t="str">
        <f t="shared" si="155"/>
        <v/>
      </c>
      <c r="CX56" s="237" t="str">
        <f t="shared" si="155"/>
        <v/>
      </c>
      <c r="CY56" s="237" t="str">
        <f t="shared" si="155"/>
        <v/>
      </c>
      <c r="CZ56" s="237" t="str">
        <f t="shared" si="155"/>
        <v/>
      </c>
      <c r="DA56" s="237" t="str">
        <f t="shared" si="155"/>
        <v/>
      </c>
      <c r="DB56" s="237" t="str">
        <f t="shared" si="155"/>
        <v/>
      </c>
      <c r="DC56" s="237" t="str">
        <f t="shared" si="155"/>
        <v/>
      </c>
      <c r="DD56" s="237" t="str">
        <f t="shared" si="155"/>
        <v/>
      </c>
      <c r="DE56" s="240" t="str">
        <f t="shared" si="155"/>
        <v/>
      </c>
      <c r="DF56" s="241" t="str">
        <f t="shared" si="155"/>
        <v/>
      </c>
      <c r="DG56" s="242" t="str">
        <f t="shared" si="155"/>
        <v/>
      </c>
      <c r="DH56" s="242" t="str">
        <f t="shared" si="155"/>
        <v/>
      </c>
      <c r="DI56" s="242" t="str">
        <f t="shared" si="155"/>
        <v/>
      </c>
      <c r="DJ56" s="242" t="str">
        <f t="shared" si="155"/>
        <v/>
      </c>
      <c r="DK56" s="242" t="str">
        <f t="shared" si="155"/>
        <v/>
      </c>
      <c r="DL56" s="242" t="str">
        <f t="shared" si="155"/>
        <v/>
      </c>
      <c r="DM56" s="242" t="str">
        <f t="shared" si="155"/>
        <v/>
      </c>
      <c r="DN56" s="242" t="str">
        <f t="shared" si="155"/>
        <v/>
      </c>
      <c r="DO56" s="242" t="str">
        <f t="shared" si="155"/>
        <v/>
      </c>
      <c r="DP56" s="242" t="str">
        <f t="shared" si="155"/>
        <v/>
      </c>
      <c r="DQ56" s="242" t="str">
        <f t="shared" si="155"/>
        <v/>
      </c>
      <c r="DR56" s="242" t="str">
        <f t="shared" si="155"/>
        <v/>
      </c>
      <c r="DS56" s="242" t="str">
        <f t="shared" si="155"/>
        <v/>
      </c>
      <c r="DT56" s="242" t="str">
        <f t="shared" si="155"/>
        <v/>
      </c>
      <c r="DU56" s="242" t="str">
        <f t="shared" si="155"/>
        <v/>
      </c>
      <c r="DV56" s="242" t="str">
        <f t="shared" si="155"/>
        <v/>
      </c>
      <c r="DW56" s="242" t="str">
        <f t="shared" si="155"/>
        <v/>
      </c>
      <c r="DX56" s="243" t="str">
        <f t="shared" si="155"/>
        <v/>
      </c>
    </row>
    <row r="57" spans="1:129" outlineLevel="1" x14ac:dyDescent="0.4">
      <c r="A57" s="36"/>
      <c r="B57" s="153" t="s">
        <v>6</v>
      </c>
      <c r="C57" s="236" t="str">
        <f t="shared" ref="C57:L58" si="156">IF(AND(COUNTIFS(Buildings_rating, 1, Buildings_action, $B57, Buildings_ID, C$8)&gt;0,COUNTIFS(Buildings_rating, -1, Buildings_action, $B57, Buildings_ID, C$8)&gt;0),"+ / –",(IF(COUNTIFS(Buildings_rating, 1, Buildings_action, $B57, Buildings_ID, C$8)&gt;0, "+",(IF(COUNTIFS(Buildings_rating, -1, Buildings_action, $B57, Buildings_ID, C$8)&gt;0,"–", "")))))</f>
        <v/>
      </c>
      <c r="D57" s="237" t="str">
        <f t="shared" si="156"/>
        <v>+</v>
      </c>
      <c r="E57" s="237" t="str">
        <f t="shared" si="156"/>
        <v/>
      </c>
      <c r="F57" s="237" t="str">
        <f t="shared" si="156"/>
        <v/>
      </c>
      <c r="G57" s="238" t="str">
        <f t="shared" si="156"/>
        <v/>
      </c>
      <c r="H57" s="239" t="str">
        <f t="shared" si="156"/>
        <v/>
      </c>
      <c r="I57" s="237" t="str">
        <f t="shared" si="156"/>
        <v/>
      </c>
      <c r="J57" s="237" t="str">
        <f t="shared" si="156"/>
        <v/>
      </c>
      <c r="K57" s="237" t="str">
        <f t="shared" si="156"/>
        <v/>
      </c>
      <c r="L57" s="240" t="str">
        <f t="shared" si="156"/>
        <v/>
      </c>
      <c r="M57" s="236" t="str">
        <f t="shared" ref="M57:V58" si="157">IF(AND(COUNTIFS(Buildings_rating, 1, Buildings_action, $B57, Buildings_ID, M$8)&gt;0,COUNTIFS(Buildings_rating, -1, Buildings_action, $B57, Buildings_ID, M$8)&gt;0),"+ / –",(IF(COUNTIFS(Buildings_rating, 1, Buildings_action, $B57, Buildings_ID, M$8)&gt;0, "+",(IF(COUNTIFS(Buildings_rating, -1, Buildings_action, $B57, Buildings_ID, M$8)&gt;0,"–", "")))))</f>
        <v/>
      </c>
      <c r="N57" s="237" t="str">
        <f t="shared" si="157"/>
        <v/>
      </c>
      <c r="O57" s="237" t="str">
        <f t="shared" si="157"/>
        <v/>
      </c>
      <c r="P57" s="237" t="str">
        <f t="shared" si="157"/>
        <v>+</v>
      </c>
      <c r="Q57" s="237" t="str">
        <f t="shared" si="157"/>
        <v/>
      </c>
      <c r="R57" s="237" t="str">
        <f t="shared" si="157"/>
        <v/>
      </c>
      <c r="S57" s="237" t="str">
        <f t="shared" si="157"/>
        <v/>
      </c>
      <c r="T57" s="237" t="str">
        <f t="shared" si="157"/>
        <v/>
      </c>
      <c r="U57" s="238" t="str">
        <f t="shared" si="157"/>
        <v>+</v>
      </c>
      <c r="V57" s="239" t="str">
        <f t="shared" si="157"/>
        <v/>
      </c>
      <c r="W57" s="237" t="str">
        <f t="shared" ref="W57:AF58" si="158">IF(AND(COUNTIFS(Buildings_rating, 1, Buildings_action, $B57, Buildings_ID, W$8)&gt;0,COUNTIFS(Buildings_rating, -1, Buildings_action, $B57, Buildings_ID, W$8)&gt;0),"+ / –",(IF(COUNTIFS(Buildings_rating, 1, Buildings_action, $B57, Buildings_ID, W$8)&gt;0, "+",(IF(COUNTIFS(Buildings_rating, -1, Buildings_action, $B57, Buildings_ID, W$8)&gt;0,"–", "")))))</f>
        <v/>
      </c>
      <c r="X57" s="237" t="str">
        <f t="shared" si="158"/>
        <v/>
      </c>
      <c r="Y57" s="237" t="str">
        <f t="shared" si="158"/>
        <v/>
      </c>
      <c r="Z57" s="237" t="str">
        <f t="shared" si="158"/>
        <v/>
      </c>
      <c r="AA57" s="237" t="str">
        <f t="shared" si="158"/>
        <v/>
      </c>
      <c r="AB57" s="240" t="str">
        <f t="shared" si="158"/>
        <v/>
      </c>
      <c r="AC57" s="236" t="str">
        <f t="shared" si="158"/>
        <v/>
      </c>
      <c r="AD57" s="237" t="str">
        <f t="shared" si="158"/>
        <v/>
      </c>
      <c r="AE57" s="237" t="str">
        <f t="shared" si="158"/>
        <v/>
      </c>
      <c r="AF57" s="237" t="str">
        <f t="shared" si="158"/>
        <v/>
      </c>
      <c r="AG57" s="237" t="str">
        <f t="shared" ref="AG57:AP58" si="159">IF(AND(COUNTIFS(Buildings_rating, 1, Buildings_action, $B57, Buildings_ID, AG$8)&gt;0,COUNTIFS(Buildings_rating, -1, Buildings_action, $B57, Buildings_ID, AG$8)&gt;0),"+ / –",(IF(COUNTIFS(Buildings_rating, 1, Buildings_action, $B57, Buildings_ID, AG$8)&gt;0, "+",(IF(COUNTIFS(Buildings_rating, -1, Buildings_action, $B57, Buildings_ID, AG$8)&gt;0,"–", "")))))</f>
        <v/>
      </c>
      <c r="AH57" s="238" t="str">
        <f t="shared" si="159"/>
        <v/>
      </c>
      <c r="AI57" s="239" t="str">
        <f t="shared" si="159"/>
        <v/>
      </c>
      <c r="AJ57" s="237" t="str">
        <f t="shared" si="159"/>
        <v/>
      </c>
      <c r="AK57" s="237" t="str">
        <f t="shared" si="159"/>
        <v/>
      </c>
      <c r="AL57" s="237" t="str">
        <f t="shared" si="159"/>
        <v>+</v>
      </c>
      <c r="AM57" s="237" t="str">
        <f t="shared" si="159"/>
        <v/>
      </c>
      <c r="AN57" s="240" t="str">
        <f t="shared" si="159"/>
        <v>+</v>
      </c>
      <c r="AO57" s="236" t="str">
        <f t="shared" si="159"/>
        <v>+</v>
      </c>
      <c r="AP57" s="237" t="str">
        <f t="shared" si="159"/>
        <v/>
      </c>
      <c r="AQ57" s="238" t="str">
        <f t="shared" ref="AQ57:AZ58" si="160">IF(AND(COUNTIFS(Buildings_rating, 1, Buildings_action, $B57, Buildings_ID, AQ$8)&gt;0,COUNTIFS(Buildings_rating, -1, Buildings_action, $B57, Buildings_ID, AQ$8)&gt;0),"+ / –",(IF(COUNTIFS(Buildings_rating, 1, Buildings_action, $B57, Buildings_ID, AQ$8)&gt;0, "+",(IF(COUNTIFS(Buildings_rating, -1, Buildings_action, $B57, Buildings_ID, AQ$8)&gt;0,"–", "")))))</f>
        <v>+</v>
      </c>
      <c r="AR57" s="239" t="str">
        <f t="shared" si="160"/>
        <v/>
      </c>
      <c r="AS57" s="237" t="str">
        <f t="shared" si="160"/>
        <v>+</v>
      </c>
      <c r="AT57" s="237" t="str">
        <f t="shared" si="160"/>
        <v>+</v>
      </c>
      <c r="AU57" s="237" t="str">
        <f t="shared" si="160"/>
        <v>+</v>
      </c>
      <c r="AV57" s="237" t="str">
        <f t="shared" si="160"/>
        <v>+</v>
      </c>
      <c r="AW57" s="237" t="str">
        <f t="shared" si="160"/>
        <v/>
      </c>
      <c r="AX57" s="237" t="str">
        <f t="shared" si="160"/>
        <v/>
      </c>
      <c r="AY57" s="237" t="str">
        <f t="shared" si="160"/>
        <v>+</v>
      </c>
      <c r="AZ57" s="237" t="str">
        <f t="shared" si="160"/>
        <v/>
      </c>
      <c r="BA57" s="240" t="str">
        <f t="shared" ref="BA57:BJ58" si="161">IF(AND(COUNTIFS(Buildings_rating, 1, Buildings_action, $B57, Buildings_ID, BA$8)&gt;0,COUNTIFS(Buildings_rating, -1, Buildings_action, $B57, Buildings_ID, BA$8)&gt;0),"+ / –",(IF(COUNTIFS(Buildings_rating, 1, Buildings_action, $B57, Buildings_ID, BA$8)&gt;0, "+",(IF(COUNTIFS(Buildings_rating, -1, Buildings_action, $B57, Buildings_ID, BA$8)&gt;0,"–", "")))))</f>
        <v/>
      </c>
      <c r="BB57" s="236" t="str">
        <f t="shared" si="161"/>
        <v>+</v>
      </c>
      <c r="BC57" s="237" t="str">
        <f t="shared" si="161"/>
        <v>+</v>
      </c>
      <c r="BD57" s="237" t="str">
        <f t="shared" si="161"/>
        <v/>
      </c>
      <c r="BE57" s="237" t="str">
        <f t="shared" si="161"/>
        <v>+</v>
      </c>
      <c r="BF57" s="238" t="str">
        <f t="shared" si="161"/>
        <v>+</v>
      </c>
      <c r="BG57" s="239" t="str">
        <f t="shared" si="161"/>
        <v/>
      </c>
      <c r="BH57" s="237" t="str">
        <f t="shared" si="161"/>
        <v/>
      </c>
      <c r="BI57" s="237" t="str">
        <f t="shared" si="161"/>
        <v/>
      </c>
      <c r="BJ57" s="237" t="str">
        <f t="shared" si="161"/>
        <v/>
      </c>
      <c r="BK57" s="237" t="str">
        <f t="shared" ref="BK57:BT58" si="162">IF(AND(COUNTIFS(Buildings_rating, 1, Buildings_action, $B57, Buildings_ID, BK$8)&gt;0,COUNTIFS(Buildings_rating, -1, Buildings_action, $B57, Buildings_ID, BK$8)&gt;0),"+ / –",(IF(COUNTIFS(Buildings_rating, 1, Buildings_action, $B57, Buildings_ID, BK$8)&gt;0, "+",(IF(COUNTIFS(Buildings_rating, -1, Buildings_action, $B57, Buildings_ID, BK$8)&gt;0,"–", "")))))</f>
        <v/>
      </c>
      <c r="BL57" s="237" t="str">
        <f t="shared" si="162"/>
        <v/>
      </c>
      <c r="BM57" s="240" t="str">
        <f t="shared" si="162"/>
        <v/>
      </c>
      <c r="BN57" s="236" t="str">
        <f t="shared" si="162"/>
        <v>+ / –</v>
      </c>
      <c r="BO57" s="237" t="str">
        <f t="shared" si="162"/>
        <v/>
      </c>
      <c r="BP57" s="237" t="str">
        <f t="shared" si="162"/>
        <v>+</v>
      </c>
      <c r="BQ57" s="237" t="str">
        <f t="shared" si="162"/>
        <v>+</v>
      </c>
      <c r="BR57" s="237" t="str">
        <f t="shared" si="162"/>
        <v/>
      </c>
      <c r="BS57" s="237" t="str">
        <f t="shared" si="162"/>
        <v>+</v>
      </c>
      <c r="BT57" s="238" t="str">
        <f t="shared" si="162"/>
        <v/>
      </c>
      <c r="BU57" s="239" t="str">
        <f t="shared" ref="BU57:CD58" si="163">IF(AND(COUNTIFS(Buildings_rating, 1, Buildings_action, $B57, Buildings_ID, BU$8)&gt;0,COUNTIFS(Buildings_rating, -1, Buildings_action, $B57, Buildings_ID, BU$8)&gt;0),"+ / –",(IF(COUNTIFS(Buildings_rating, 1, Buildings_action, $B57, Buildings_ID, BU$8)&gt;0, "+",(IF(COUNTIFS(Buildings_rating, -1, Buildings_action, $B57, Buildings_ID, BU$8)&gt;0,"–", "")))))</f>
        <v/>
      </c>
      <c r="BV57" s="237" t="str">
        <f t="shared" si="163"/>
        <v>+</v>
      </c>
      <c r="BW57" s="237" t="str">
        <f t="shared" si="163"/>
        <v/>
      </c>
      <c r="BX57" s="237" t="str">
        <f t="shared" si="163"/>
        <v>+</v>
      </c>
      <c r="BY57" s="237" t="str">
        <f t="shared" si="163"/>
        <v/>
      </c>
      <c r="BZ57" s="237" t="str">
        <f t="shared" si="163"/>
        <v>+</v>
      </c>
      <c r="CA57" s="237" t="str">
        <f t="shared" si="163"/>
        <v/>
      </c>
      <c r="CB57" s="240" t="str">
        <f t="shared" si="163"/>
        <v/>
      </c>
      <c r="CC57" s="241" t="str">
        <f t="shared" si="163"/>
        <v/>
      </c>
      <c r="CD57" s="242" t="str">
        <f t="shared" si="163"/>
        <v/>
      </c>
      <c r="CE57" s="243" t="str">
        <f t="shared" ref="CE57:CN58" si="164">IF(AND(COUNTIFS(Buildings_rating, 1, Buildings_action, $B57, Buildings_ID, CE$8)&gt;0,COUNTIFS(Buildings_rating, -1, Buildings_action, $B57, Buildings_ID, CE$8)&gt;0),"+ / –",(IF(COUNTIFS(Buildings_rating, 1, Buildings_action, $B57, Buildings_ID, CE$8)&gt;0, "+",(IF(COUNTIFS(Buildings_rating, -1, Buildings_action, $B57, Buildings_ID, CE$8)&gt;0,"–", "")))))</f>
        <v/>
      </c>
      <c r="CF57" s="239" t="str">
        <f t="shared" si="164"/>
        <v/>
      </c>
      <c r="CG57" s="237" t="str">
        <f t="shared" si="164"/>
        <v/>
      </c>
      <c r="CH57" s="237" t="str">
        <f t="shared" si="164"/>
        <v/>
      </c>
      <c r="CI57" s="237" t="str">
        <f t="shared" si="164"/>
        <v/>
      </c>
      <c r="CJ57" s="237" t="str">
        <f t="shared" si="164"/>
        <v/>
      </c>
      <c r="CK57" s="237" t="str">
        <f t="shared" si="164"/>
        <v/>
      </c>
      <c r="CL57" s="240" t="str">
        <f t="shared" si="164"/>
        <v/>
      </c>
      <c r="CM57" s="236" t="str">
        <f t="shared" si="164"/>
        <v>+</v>
      </c>
      <c r="CN57" s="237" t="str">
        <f t="shared" si="164"/>
        <v/>
      </c>
      <c r="CO57" s="237" t="str">
        <f t="shared" ref="CO57:CX58" si="165">IF(AND(COUNTIFS(Buildings_rating, 1, Buildings_action, $B57, Buildings_ID, CO$8)&gt;0,COUNTIFS(Buildings_rating, -1, Buildings_action, $B57, Buildings_ID, CO$8)&gt;0),"+ / –",(IF(COUNTIFS(Buildings_rating, 1, Buildings_action, $B57, Buildings_ID, CO$8)&gt;0, "+",(IF(COUNTIFS(Buildings_rating, -1, Buildings_action, $B57, Buildings_ID, CO$8)&gt;0,"–", "")))))</f>
        <v/>
      </c>
      <c r="CP57" s="237" t="str">
        <f t="shared" si="165"/>
        <v/>
      </c>
      <c r="CQ57" s="237" t="str">
        <f t="shared" si="165"/>
        <v>+</v>
      </c>
      <c r="CR57" s="237" t="str">
        <f t="shared" si="165"/>
        <v/>
      </c>
      <c r="CS57" s="237" t="str">
        <f t="shared" si="165"/>
        <v/>
      </c>
      <c r="CT57" s="237" t="str">
        <f t="shared" si="165"/>
        <v/>
      </c>
      <c r="CU57" s="238" t="str">
        <f t="shared" si="165"/>
        <v/>
      </c>
      <c r="CV57" s="239" t="str">
        <f t="shared" si="165"/>
        <v/>
      </c>
      <c r="CW57" s="237" t="str">
        <f t="shared" si="165"/>
        <v/>
      </c>
      <c r="CX57" s="237" t="str">
        <f t="shared" si="165"/>
        <v/>
      </c>
      <c r="CY57" s="237" t="str">
        <f t="shared" ref="CY57:DH58" si="166">IF(AND(COUNTIFS(Buildings_rating, 1, Buildings_action, $B57, Buildings_ID, CY$8)&gt;0,COUNTIFS(Buildings_rating, -1, Buildings_action, $B57, Buildings_ID, CY$8)&gt;0),"+ / –",(IF(COUNTIFS(Buildings_rating, 1, Buildings_action, $B57, Buildings_ID, CY$8)&gt;0, "+",(IF(COUNTIFS(Buildings_rating, -1, Buildings_action, $B57, Buildings_ID, CY$8)&gt;0,"–", "")))))</f>
        <v/>
      </c>
      <c r="CZ57" s="237" t="str">
        <f t="shared" si="166"/>
        <v/>
      </c>
      <c r="DA57" s="237" t="str">
        <f t="shared" si="166"/>
        <v/>
      </c>
      <c r="DB57" s="237" t="str">
        <f t="shared" si="166"/>
        <v/>
      </c>
      <c r="DC57" s="237" t="str">
        <f t="shared" si="166"/>
        <v/>
      </c>
      <c r="DD57" s="237" t="str">
        <f t="shared" si="166"/>
        <v/>
      </c>
      <c r="DE57" s="240" t="str">
        <f t="shared" si="166"/>
        <v/>
      </c>
      <c r="DF57" s="241" t="str">
        <f t="shared" si="166"/>
        <v/>
      </c>
      <c r="DG57" s="242" t="str">
        <f t="shared" si="166"/>
        <v/>
      </c>
      <c r="DH57" s="242" t="str">
        <f t="shared" si="166"/>
        <v/>
      </c>
      <c r="DI57" s="242" t="str">
        <f t="shared" ref="DI57:DR58" si="167">IF(AND(COUNTIFS(Buildings_rating, 1, Buildings_action, $B57, Buildings_ID, DI$8)&gt;0,COUNTIFS(Buildings_rating, -1, Buildings_action, $B57, Buildings_ID, DI$8)&gt;0),"+ / –",(IF(COUNTIFS(Buildings_rating, 1, Buildings_action, $B57, Buildings_ID, DI$8)&gt;0, "+",(IF(COUNTIFS(Buildings_rating, -1, Buildings_action, $B57, Buildings_ID, DI$8)&gt;0,"–", "")))))</f>
        <v/>
      </c>
      <c r="DJ57" s="242" t="str">
        <f t="shared" si="167"/>
        <v/>
      </c>
      <c r="DK57" s="242" t="str">
        <f t="shared" si="167"/>
        <v/>
      </c>
      <c r="DL57" s="242" t="str">
        <f t="shared" si="167"/>
        <v/>
      </c>
      <c r="DM57" s="242" t="str">
        <f t="shared" si="167"/>
        <v/>
      </c>
      <c r="DN57" s="242" t="str">
        <f t="shared" si="167"/>
        <v/>
      </c>
      <c r="DO57" s="242" t="str">
        <f t="shared" si="167"/>
        <v/>
      </c>
      <c r="DP57" s="242" t="str">
        <f t="shared" si="167"/>
        <v/>
      </c>
      <c r="DQ57" s="242" t="str">
        <f t="shared" si="167"/>
        <v/>
      </c>
      <c r="DR57" s="242" t="str">
        <f t="shared" si="167"/>
        <v/>
      </c>
      <c r="DS57" s="242" t="str">
        <f t="shared" ref="DS57:DX58" si="168">IF(AND(COUNTIFS(Buildings_rating, 1, Buildings_action, $B57, Buildings_ID, DS$8)&gt;0,COUNTIFS(Buildings_rating, -1, Buildings_action, $B57, Buildings_ID, DS$8)&gt;0),"+ / –",(IF(COUNTIFS(Buildings_rating, 1, Buildings_action, $B57, Buildings_ID, DS$8)&gt;0, "+",(IF(COUNTIFS(Buildings_rating, -1, Buildings_action, $B57, Buildings_ID, DS$8)&gt;0,"–", "")))))</f>
        <v/>
      </c>
      <c r="DT57" s="242" t="str">
        <f t="shared" si="168"/>
        <v/>
      </c>
      <c r="DU57" s="242" t="str">
        <f t="shared" si="168"/>
        <v/>
      </c>
      <c r="DV57" s="242" t="str">
        <f t="shared" si="168"/>
        <v/>
      </c>
      <c r="DW57" s="242" t="str">
        <f t="shared" si="168"/>
        <v/>
      </c>
      <c r="DX57" s="243" t="str">
        <f t="shared" si="168"/>
        <v/>
      </c>
    </row>
    <row r="58" spans="1:129" outlineLevel="1" x14ac:dyDescent="0.4">
      <c r="A58" s="36"/>
      <c r="B58" s="153" t="s">
        <v>343</v>
      </c>
      <c r="C58" s="236" t="str">
        <f t="shared" si="156"/>
        <v/>
      </c>
      <c r="D58" s="237" t="str">
        <f t="shared" si="156"/>
        <v/>
      </c>
      <c r="E58" s="237" t="str">
        <f t="shared" si="156"/>
        <v/>
      </c>
      <c r="F58" s="237" t="str">
        <f t="shared" si="156"/>
        <v/>
      </c>
      <c r="G58" s="238" t="str">
        <f t="shared" si="156"/>
        <v/>
      </c>
      <c r="H58" s="239" t="str">
        <f t="shared" si="156"/>
        <v/>
      </c>
      <c r="I58" s="237" t="str">
        <f t="shared" si="156"/>
        <v/>
      </c>
      <c r="J58" s="237" t="str">
        <f t="shared" si="156"/>
        <v/>
      </c>
      <c r="K58" s="237" t="str">
        <f t="shared" si="156"/>
        <v/>
      </c>
      <c r="L58" s="240" t="str">
        <f t="shared" si="156"/>
        <v/>
      </c>
      <c r="M58" s="236" t="str">
        <f t="shared" si="157"/>
        <v/>
      </c>
      <c r="N58" s="237" t="str">
        <f t="shared" si="157"/>
        <v/>
      </c>
      <c r="O58" s="237" t="str">
        <f t="shared" si="157"/>
        <v/>
      </c>
      <c r="P58" s="237" t="str">
        <f t="shared" si="157"/>
        <v>+</v>
      </c>
      <c r="Q58" s="237" t="str">
        <f t="shared" si="157"/>
        <v/>
      </c>
      <c r="R58" s="237" t="str">
        <f t="shared" si="157"/>
        <v/>
      </c>
      <c r="S58" s="237" t="str">
        <f t="shared" si="157"/>
        <v/>
      </c>
      <c r="T58" s="237" t="str">
        <f t="shared" si="157"/>
        <v/>
      </c>
      <c r="U58" s="238" t="str">
        <f t="shared" si="157"/>
        <v/>
      </c>
      <c r="V58" s="239" t="str">
        <f t="shared" si="157"/>
        <v/>
      </c>
      <c r="W58" s="237" t="str">
        <f t="shared" si="158"/>
        <v/>
      </c>
      <c r="X58" s="237" t="str">
        <f t="shared" si="158"/>
        <v/>
      </c>
      <c r="Y58" s="237" t="str">
        <f t="shared" si="158"/>
        <v/>
      </c>
      <c r="Z58" s="237" t="str">
        <f t="shared" si="158"/>
        <v/>
      </c>
      <c r="AA58" s="237" t="str">
        <f t="shared" si="158"/>
        <v/>
      </c>
      <c r="AB58" s="240" t="str">
        <f t="shared" si="158"/>
        <v/>
      </c>
      <c r="AC58" s="236" t="str">
        <f t="shared" si="158"/>
        <v/>
      </c>
      <c r="AD58" s="237" t="str">
        <f t="shared" si="158"/>
        <v/>
      </c>
      <c r="AE58" s="237" t="str">
        <f t="shared" si="158"/>
        <v/>
      </c>
      <c r="AF58" s="237" t="str">
        <f t="shared" si="158"/>
        <v/>
      </c>
      <c r="AG58" s="237" t="str">
        <f t="shared" si="159"/>
        <v/>
      </c>
      <c r="AH58" s="238" t="str">
        <f t="shared" si="159"/>
        <v/>
      </c>
      <c r="AI58" s="239" t="str">
        <f t="shared" si="159"/>
        <v/>
      </c>
      <c r="AJ58" s="237" t="str">
        <f t="shared" si="159"/>
        <v/>
      </c>
      <c r="AK58" s="237" t="str">
        <f t="shared" si="159"/>
        <v/>
      </c>
      <c r="AL58" s="237" t="str">
        <f t="shared" si="159"/>
        <v/>
      </c>
      <c r="AM58" s="237" t="str">
        <f t="shared" si="159"/>
        <v/>
      </c>
      <c r="AN58" s="240" t="str">
        <f t="shared" si="159"/>
        <v/>
      </c>
      <c r="AO58" s="236" t="str">
        <f t="shared" si="159"/>
        <v>+</v>
      </c>
      <c r="AP58" s="237" t="str">
        <f t="shared" si="159"/>
        <v/>
      </c>
      <c r="AQ58" s="238" t="str">
        <f t="shared" si="160"/>
        <v>+</v>
      </c>
      <c r="AR58" s="239" t="str">
        <f t="shared" si="160"/>
        <v/>
      </c>
      <c r="AS58" s="237" t="str">
        <f t="shared" si="160"/>
        <v/>
      </c>
      <c r="AT58" s="237" t="str">
        <f t="shared" si="160"/>
        <v>+</v>
      </c>
      <c r="AU58" s="237" t="str">
        <f t="shared" si="160"/>
        <v>+</v>
      </c>
      <c r="AV58" s="237" t="str">
        <f t="shared" si="160"/>
        <v>+</v>
      </c>
      <c r="AW58" s="237" t="str">
        <f t="shared" si="160"/>
        <v/>
      </c>
      <c r="AX58" s="237" t="str">
        <f t="shared" si="160"/>
        <v/>
      </c>
      <c r="AY58" s="237" t="str">
        <f t="shared" si="160"/>
        <v/>
      </c>
      <c r="AZ58" s="237" t="str">
        <f t="shared" si="160"/>
        <v/>
      </c>
      <c r="BA58" s="240" t="str">
        <f t="shared" si="161"/>
        <v/>
      </c>
      <c r="BB58" s="236" t="str">
        <f t="shared" si="161"/>
        <v/>
      </c>
      <c r="BC58" s="237" t="str">
        <f t="shared" si="161"/>
        <v>+</v>
      </c>
      <c r="BD58" s="237" t="str">
        <f t="shared" si="161"/>
        <v/>
      </c>
      <c r="BE58" s="237" t="str">
        <f t="shared" si="161"/>
        <v/>
      </c>
      <c r="BF58" s="238" t="str">
        <f t="shared" si="161"/>
        <v>+</v>
      </c>
      <c r="BG58" s="239" t="str">
        <f t="shared" si="161"/>
        <v/>
      </c>
      <c r="BH58" s="237" t="str">
        <f t="shared" si="161"/>
        <v/>
      </c>
      <c r="BI58" s="237" t="str">
        <f t="shared" si="161"/>
        <v/>
      </c>
      <c r="BJ58" s="237" t="str">
        <f t="shared" si="161"/>
        <v/>
      </c>
      <c r="BK58" s="237" t="str">
        <f t="shared" si="162"/>
        <v/>
      </c>
      <c r="BL58" s="237" t="str">
        <f t="shared" si="162"/>
        <v/>
      </c>
      <c r="BM58" s="240" t="str">
        <f t="shared" si="162"/>
        <v/>
      </c>
      <c r="BN58" s="236" t="str">
        <f t="shared" si="162"/>
        <v>+</v>
      </c>
      <c r="BO58" s="237" t="str">
        <f t="shared" si="162"/>
        <v/>
      </c>
      <c r="BP58" s="237" t="str">
        <f t="shared" si="162"/>
        <v/>
      </c>
      <c r="BQ58" s="237" t="str">
        <f t="shared" si="162"/>
        <v>+</v>
      </c>
      <c r="BR58" s="237" t="str">
        <f t="shared" si="162"/>
        <v/>
      </c>
      <c r="BS58" s="237" t="str">
        <f t="shared" si="162"/>
        <v>+</v>
      </c>
      <c r="BT58" s="238" t="str">
        <f t="shared" si="162"/>
        <v/>
      </c>
      <c r="BU58" s="239" t="str">
        <f t="shared" si="163"/>
        <v/>
      </c>
      <c r="BV58" s="237" t="str">
        <f t="shared" si="163"/>
        <v>+</v>
      </c>
      <c r="BW58" s="237" t="str">
        <f t="shared" si="163"/>
        <v/>
      </c>
      <c r="BX58" s="237" t="str">
        <f t="shared" si="163"/>
        <v>+</v>
      </c>
      <c r="BY58" s="237" t="str">
        <f t="shared" si="163"/>
        <v/>
      </c>
      <c r="BZ58" s="237" t="str">
        <f t="shared" si="163"/>
        <v/>
      </c>
      <c r="CA58" s="237" t="str">
        <f t="shared" si="163"/>
        <v/>
      </c>
      <c r="CB58" s="240" t="str">
        <f t="shared" si="163"/>
        <v/>
      </c>
      <c r="CC58" s="241" t="str">
        <f t="shared" si="163"/>
        <v/>
      </c>
      <c r="CD58" s="242" t="str">
        <f t="shared" si="163"/>
        <v/>
      </c>
      <c r="CE58" s="243" t="str">
        <f t="shared" si="164"/>
        <v/>
      </c>
      <c r="CF58" s="239" t="str">
        <f t="shared" si="164"/>
        <v/>
      </c>
      <c r="CG58" s="237" t="str">
        <f t="shared" si="164"/>
        <v/>
      </c>
      <c r="CH58" s="237" t="str">
        <f t="shared" si="164"/>
        <v/>
      </c>
      <c r="CI58" s="237" t="str">
        <f t="shared" si="164"/>
        <v/>
      </c>
      <c r="CJ58" s="237" t="str">
        <f t="shared" si="164"/>
        <v/>
      </c>
      <c r="CK58" s="237" t="str">
        <f t="shared" si="164"/>
        <v/>
      </c>
      <c r="CL58" s="240" t="str">
        <f t="shared" si="164"/>
        <v/>
      </c>
      <c r="CM58" s="236" t="str">
        <f t="shared" si="164"/>
        <v/>
      </c>
      <c r="CN58" s="237" t="str">
        <f t="shared" si="164"/>
        <v>+</v>
      </c>
      <c r="CO58" s="237" t="str">
        <f t="shared" si="165"/>
        <v/>
      </c>
      <c r="CP58" s="237" t="str">
        <f t="shared" si="165"/>
        <v/>
      </c>
      <c r="CQ58" s="237" t="str">
        <f t="shared" si="165"/>
        <v>+</v>
      </c>
      <c r="CR58" s="237" t="str">
        <f t="shared" si="165"/>
        <v/>
      </c>
      <c r="CS58" s="237" t="str">
        <f t="shared" si="165"/>
        <v/>
      </c>
      <c r="CT58" s="237" t="str">
        <f t="shared" si="165"/>
        <v/>
      </c>
      <c r="CU58" s="238" t="str">
        <f t="shared" si="165"/>
        <v/>
      </c>
      <c r="CV58" s="239" t="str">
        <f t="shared" si="165"/>
        <v/>
      </c>
      <c r="CW58" s="237" t="str">
        <f t="shared" si="165"/>
        <v/>
      </c>
      <c r="CX58" s="237" t="str">
        <f t="shared" si="165"/>
        <v/>
      </c>
      <c r="CY58" s="237" t="str">
        <f t="shared" si="166"/>
        <v/>
      </c>
      <c r="CZ58" s="237" t="str">
        <f t="shared" si="166"/>
        <v/>
      </c>
      <c r="DA58" s="237" t="str">
        <f t="shared" si="166"/>
        <v/>
      </c>
      <c r="DB58" s="237" t="str">
        <f t="shared" si="166"/>
        <v/>
      </c>
      <c r="DC58" s="237" t="str">
        <f t="shared" si="166"/>
        <v/>
      </c>
      <c r="DD58" s="237" t="str">
        <f t="shared" si="166"/>
        <v/>
      </c>
      <c r="DE58" s="240" t="str">
        <f t="shared" si="166"/>
        <v/>
      </c>
      <c r="DF58" s="241" t="str">
        <f t="shared" si="166"/>
        <v/>
      </c>
      <c r="DG58" s="242" t="str">
        <f t="shared" si="166"/>
        <v/>
      </c>
      <c r="DH58" s="242" t="str">
        <f t="shared" si="166"/>
        <v/>
      </c>
      <c r="DI58" s="242" t="str">
        <f t="shared" si="167"/>
        <v/>
      </c>
      <c r="DJ58" s="242" t="str">
        <f t="shared" si="167"/>
        <v/>
      </c>
      <c r="DK58" s="242" t="str">
        <f t="shared" si="167"/>
        <v/>
      </c>
      <c r="DL58" s="242" t="str">
        <f t="shared" si="167"/>
        <v/>
      </c>
      <c r="DM58" s="242" t="str">
        <f t="shared" si="167"/>
        <v/>
      </c>
      <c r="DN58" s="242" t="str">
        <f t="shared" si="167"/>
        <v/>
      </c>
      <c r="DO58" s="242" t="str">
        <f t="shared" si="167"/>
        <v/>
      </c>
      <c r="DP58" s="242" t="str">
        <f t="shared" si="167"/>
        <v/>
      </c>
      <c r="DQ58" s="242" t="str">
        <f t="shared" si="167"/>
        <v/>
      </c>
      <c r="DR58" s="242" t="str">
        <f t="shared" si="167"/>
        <v/>
      </c>
      <c r="DS58" s="242" t="str">
        <f t="shared" si="168"/>
        <v/>
      </c>
      <c r="DT58" s="242" t="str">
        <f t="shared" si="168"/>
        <v/>
      </c>
      <c r="DU58" s="242" t="str">
        <f t="shared" si="168"/>
        <v/>
      </c>
      <c r="DV58" s="242" t="str">
        <f t="shared" si="168"/>
        <v/>
      </c>
      <c r="DW58" s="242" t="str">
        <f t="shared" si="168"/>
        <v/>
      </c>
      <c r="DX58" s="243" t="str">
        <f t="shared" si="168"/>
        <v/>
      </c>
    </row>
    <row r="59" spans="1:129" ht="23.15" customHeight="1" x14ac:dyDescent="0.4">
      <c r="A59" s="36"/>
      <c r="B59" s="154" t="s">
        <v>12</v>
      </c>
      <c r="C59" s="244"/>
      <c r="D59" s="245"/>
      <c r="E59" s="245"/>
      <c r="F59" s="245"/>
      <c r="G59" s="246"/>
      <c r="H59" s="245"/>
      <c r="I59" s="245"/>
      <c r="J59" s="245"/>
      <c r="K59" s="245"/>
      <c r="L59" s="245"/>
      <c r="M59" s="247"/>
      <c r="N59" s="245"/>
      <c r="O59" s="245"/>
      <c r="P59" s="245"/>
      <c r="Q59" s="245"/>
      <c r="R59" s="245"/>
      <c r="S59" s="245"/>
      <c r="T59" s="245"/>
      <c r="U59" s="246"/>
      <c r="V59" s="245"/>
      <c r="W59" s="245"/>
      <c r="X59" s="245"/>
      <c r="Y59" s="245"/>
      <c r="Z59" s="245"/>
      <c r="AA59" s="245"/>
      <c r="AB59" s="245"/>
      <c r="AC59" s="247"/>
      <c r="AD59" s="245"/>
      <c r="AE59" s="245"/>
      <c r="AF59" s="245"/>
      <c r="AG59" s="245"/>
      <c r="AH59" s="246"/>
      <c r="AI59" s="245"/>
      <c r="AJ59" s="245"/>
      <c r="AK59" s="245"/>
      <c r="AL59" s="245"/>
      <c r="AM59" s="245"/>
      <c r="AN59" s="245"/>
      <c r="AO59" s="247"/>
      <c r="AP59" s="245"/>
      <c r="AQ59" s="246"/>
      <c r="AR59" s="245"/>
      <c r="AS59" s="245"/>
      <c r="AT59" s="245"/>
      <c r="AU59" s="245"/>
      <c r="AV59" s="245"/>
      <c r="AW59" s="245"/>
      <c r="AX59" s="245"/>
      <c r="AY59" s="245"/>
      <c r="AZ59" s="245"/>
      <c r="BA59" s="245"/>
      <c r="BB59" s="247"/>
      <c r="BC59" s="245"/>
      <c r="BD59" s="245"/>
      <c r="BE59" s="245"/>
      <c r="BF59" s="246"/>
      <c r="BG59" s="245"/>
      <c r="BH59" s="245"/>
      <c r="BI59" s="245"/>
      <c r="BJ59" s="245"/>
      <c r="BK59" s="245"/>
      <c r="BL59" s="245"/>
      <c r="BM59" s="245"/>
      <c r="BN59" s="247"/>
      <c r="BO59" s="245"/>
      <c r="BP59" s="245"/>
      <c r="BQ59" s="245"/>
      <c r="BR59" s="245"/>
      <c r="BS59" s="245"/>
      <c r="BT59" s="246"/>
      <c r="BU59" s="245"/>
      <c r="BV59" s="245"/>
      <c r="BW59" s="245"/>
      <c r="BX59" s="245"/>
      <c r="BY59" s="245"/>
      <c r="BZ59" s="245"/>
      <c r="CA59" s="245"/>
      <c r="CB59" s="245"/>
      <c r="CC59" s="245"/>
      <c r="CD59" s="245"/>
      <c r="CE59" s="245"/>
      <c r="CF59" s="245"/>
      <c r="CG59" s="245"/>
      <c r="CH59" s="245"/>
      <c r="CI59" s="245"/>
      <c r="CJ59" s="245"/>
      <c r="CK59" s="245"/>
      <c r="CL59" s="245"/>
      <c r="CM59" s="247"/>
      <c r="CN59" s="245"/>
      <c r="CO59" s="245"/>
      <c r="CP59" s="245"/>
      <c r="CQ59" s="245"/>
      <c r="CR59" s="245"/>
      <c r="CS59" s="245"/>
      <c r="CT59" s="245"/>
      <c r="CU59" s="246"/>
      <c r="CV59" s="245"/>
      <c r="CW59" s="245"/>
      <c r="CX59" s="245"/>
      <c r="CY59" s="245"/>
      <c r="CZ59" s="245"/>
      <c r="DA59" s="245"/>
      <c r="DB59" s="245"/>
      <c r="DC59" s="245"/>
      <c r="DD59" s="245"/>
      <c r="DE59" s="245"/>
      <c r="DF59" s="245"/>
      <c r="DG59" s="245"/>
      <c r="DH59" s="245"/>
      <c r="DI59" s="245"/>
      <c r="DJ59" s="245"/>
      <c r="DK59" s="245"/>
      <c r="DL59" s="245"/>
      <c r="DM59" s="245"/>
      <c r="DN59" s="245"/>
      <c r="DO59" s="245"/>
      <c r="DP59" s="245"/>
      <c r="DQ59" s="245"/>
      <c r="DR59" s="245"/>
      <c r="DS59" s="245"/>
      <c r="DT59" s="245"/>
      <c r="DU59" s="245"/>
      <c r="DV59" s="245"/>
      <c r="DW59" s="245"/>
      <c r="DX59" s="245"/>
    </row>
    <row r="60" spans="1:129" x14ac:dyDescent="0.4">
      <c r="A60" s="36"/>
      <c r="B60" s="152" t="s">
        <v>3</v>
      </c>
      <c r="C60" s="236" t="str">
        <f t="shared" ref="C60:AH60" si="169">IF(AND(COUNTIFS(Waste_rating, 1, Waste_subsector, $B60, Waste_ID, C$8)&gt;0,COUNTIFS(Waste_rating, -1, Waste_subsector, $B60, Waste_ID, C$8)&gt;0),"+ / –",(IF(COUNTIFS(Waste_rating, 1, Waste_subsector, $B60, Waste_ID, C$8)&gt;0, "+",(IF(COUNTIFS(Waste_rating, -1, Waste_subsector, $B60, Waste_ID, C$8)&gt;0,"–", "")))))</f>
        <v>–</v>
      </c>
      <c r="D60" s="237" t="str">
        <f t="shared" si="169"/>
        <v/>
      </c>
      <c r="E60" s="237" t="str">
        <f t="shared" si="169"/>
        <v/>
      </c>
      <c r="F60" s="237" t="str">
        <f t="shared" si="169"/>
        <v/>
      </c>
      <c r="G60" s="238" t="str">
        <f t="shared" si="169"/>
        <v/>
      </c>
      <c r="H60" s="239" t="str">
        <f t="shared" si="169"/>
        <v/>
      </c>
      <c r="I60" s="237" t="str">
        <f t="shared" si="169"/>
        <v/>
      </c>
      <c r="J60" s="237" t="str">
        <f t="shared" si="169"/>
        <v/>
      </c>
      <c r="K60" s="237" t="str">
        <f t="shared" si="169"/>
        <v/>
      </c>
      <c r="L60" s="240" t="str">
        <f t="shared" si="169"/>
        <v/>
      </c>
      <c r="M60" s="236" t="str">
        <f t="shared" si="169"/>
        <v/>
      </c>
      <c r="N60" s="237" t="str">
        <f t="shared" si="169"/>
        <v/>
      </c>
      <c r="O60" s="237" t="str">
        <f t="shared" si="169"/>
        <v/>
      </c>
      <c r="P60" s="237" t="str">
        <f t="shared" si="169"/>
        <v/>
      </c>
      <c r="Q60" s="237" t="str">
        <f t="shared" si="169"/>
        <v/>
      </c>
      <c r="R60" s="237" t="str">
        <f t="shared" si="169"/>
        <v/>
      </c>
      <c r="S60" s="237" t="str">
        <f t="shared" si="169"/>
        <v/>
      </c>
      <c r="T60" s="237" t="str">
        <f t="shared" si="169"/>
        <v/>
      </c>
      <c r="U60" s="238" t="str">
        <f t="shared" si="169"/>
        <v/>
      </c>
      <c r="V60" s="239" t="str">
        <f t="shared" si="169"/>
        <v/>
      </c>
      <c r="W60" s="237" t="str">
        <f t="shared" si="169"/>
        <v/>
      </c>
      <c r="X60" s="237" t="str">
        <f t="shared" si="169"/>
        <v/>
      </c>
      <c r="Y60" s="237" t="str">
        <f t="shared" si="169"/>
        <v/>
      </c>
      <c r="Z60" s="237" t="str">
        <f t="shared" si="169"/>
        <v/>
      </c>
      <c r="AA60" s="237" t="str">
        <f t="shared" si="169"/>
        <v/>
      </c>
      <c r="AB60" s="240" t="str">
        <f t="shared" si="169"/>
        <v/>
      </c>
      <c r="AC60" s="236" t="str">
        <f t="shared" si="169"/>
        <v/>
      </c>
      <c r="AD60" s="237" t="str">
        <f t="shared" si="169"/>
        <v/>
      </c>
      <c r="AE60" s="237" t="str">
        <f t="shared" si="169"/>
        <v/>
      </c>
      <c r="AF60" s="237" t="str">
        <f t="shared" si="169"/>
        <v/>
      </c>
      <c r="AG60" s="237" t="str">
        <f t="shared" si="169"/>
        <v/>
      </c>
      <c r="AH60" s="238" t="str">
        <f t="shared" si="169"/>
        <v/>
      </c>
      <c r="AI60" s="239" t="str">
        <f t="shared" ref="AI60:BN60" si="170">IF(AND(COUNTIFS(Waste_rating, 1, Waste_subsector, $B60, Waste_ID, AI$8)&gt;0,COUNTIFS(Waste_rating, -1, Waste_subsector, $B60, Waste_ID, AI$8)&gt;0),"+ / –",(IF(COUNTIFS(Waste_rating, 1, Waste_subsector, $B60, Waste_ID, AI$8)&gt;0, "+",(IF(COUNTIFS(Waste_rating, -1, Waste_subsector, $B60, Waste_ID, AI$8)&gt;0,"–", "")))))</f>
        <v/>
      </c>
      <c r="AJ60" s="237" t="str">
        <f t="shared" si="170"/>
        <v/>
      </c>
      <c r="AK60" s="237" t="str">
        <f t="shared" si="170"/>
        <v>+</v>
      </c>
      <c r="AL60" s="237" t="str">
        <f t="shared" si="170"/>
        <v/>
      </c>
      <c r="AM60" s="237" t="str">
        <f t="shared" si="170"/>
        <v/>
      </c>
      <c r="AN60" s="240" t="str">
        <f t="shared" si="170"/>
        <v/>
      </c>
      <c r="AO60" s="236" t="str">
        <f t="shared" si="170"/>
        <v/>
      </c>
      <c r="AP60" s="237" t="str">
        <f t="shared" si="170"/>
        <v/>
      </c>
      <c r="AQ60" s="238" t="str">
        <f t="shared" si="170"/>
        <v/>
      </c>
      <c r="AR60" s="239" t="str">
        <f t="shared" si="170"/>
        <v/>
      </c>
      <c r="AS60" s="237" t="str">
        <f t="shared" si="170"/>
        <v/>
      </c>
      <c r="AT60" s="237" t="str">
        <f t="shared" si="170"/>
        <v/>
      </c>
      <c r="AU60" s="237" t="str">
        <f t="shared" si="170"/>
        <v>+</v>
      </c>
      <c r="AV60" s="237" t="str">
        <f t="shared" si="170"/>
        <v>+</v>
      </c>
      <c r="AW60" s="237" t="str">
        <f t="shared" si="170"/>
        <v/>
      </c>
      <c r="AX60" s="237" t="str">
        <f t="shared" si="170"/>
        <v/>
      </c>
      <c r="AY60" s="237" t="str">
        <f t="shared" si="170"/>
        <v/>
      </c>
      <c r="AZ60" s="237" t="str">
        <f t="shared" si="170"/>
        <v/>
      </c>
      <c r="BA60" s="240" t="str">
        <f t="shared" si="170"/>
        <v/>
      </c>
      <c r="BB60" s="236" t="str">
        <f t="shared" si="170"/>
        <v/>
      </c>
      <c r="BC60" s="237" t="str">
        <f t="shared" si="170"/>
        <v/>
      </c>
      <c r="BD60" s="237" t="str">
        <f t="shared" si="170"/>
        <v/>
      </c>
      <c r="BE60" s="237" t="str">
        <f t="shared" si="170"/>
        <v>+</v>
      </c>
      <c r="BF60" s="238" t="str">
        <f t="shared" si="170"/>
        <v/>
      </c>
      <c r="BG60" s="239" t="str">
        <f t="shared" si="170"/>
        <v/>
      </c>
      <c r="BH60" s="237" t="str">
        <f t="shared" si="170"/>
        <v/>
      </c>
      <c r="BI60" s="237" t="str">
        <f t="shared" si="170"/>
        <v/>
      </c>
      <c r="BJ60" s="237" t="str">
        <f t="shared" si="170"/>
        <v/>
      </c>
      <c r="BK60" s="237" t="str">
        <f t="shared" si="170"/>
        <v/>
      </c>
      <c r="BL60" s="237" t="str">
        <f t="shared" si="170"/>
        <v/>
      </c>
      <c r="BM60" s="240" t="str">
        <f t="shared" si="170"/>
        <v/>
      </c>
      <c r="BN60" s="236" t="str">
        <f t="shared" si="170"/>
        <v/>
      </c>
      <c r="BO60" s="237" t="str">
        <f t="shared" ref="BO60:CT60" si="171">IF(AND(COUNTIFS(Waste_rating, 1, Waste_subsector, $B60, Waste_ID, BO$8)&gt;0,COUNTIFS(Waste_rating, -1, Waste_subsector, $B60, Waste_ID, BO$8)&gt;0),"+ / –",(IF(COUNTIFS(Waste_rating, 1, Waste_subsector, $B60, Waste_ID, BO$8)&gt;0, "+",(IF(COUNTIFS(Waste_rating, -1, Waste_subsector, $B60, Waste_ID, BO$8)&gt;0,"–", "")))))</f>
        <v/>
      </c>
      <c r="BP60" s="237" t="str">
        <f t="shared" si="171"/>
        <v/>
      </c>
      <c r="BQ60" s="237" t="str">
        <f t="shared" si="171"/>
        <v/>
      </c>
      <c r="BR60" s="237" t="str">
        <f t="shared" si="171"/>
        <v/>
      </c>
      <c r="BS60" s="237" t="str">
        <f t="shared" si="171"/>
        <v>+</v>
      </c>
      <c r="BT60" s="238" t="str">
        <f t="shared" si="171"/>
        <v/>
      </c>
      <c r="BU60" s="239" t="str">
        <f t="shared" si="171"/>
        <v/>
      </c>
      <c r="BV60" s="237" t="str">
        <f t="shared" si="171"/>
        <v>+</v>
      </c>
      <c r="BW60" s="237" t="str">
        <f t="shared" si="171"/>
        <v/>
      </c>
      <c r="BX60" s="237" t="str">
        <f t="shared" si="171"/>
        <v/>
      </c>
      <c r="BY60" s="237" t="str">
        <f t="shared" si="171"/>
        <v>+</v>
      </c>
      <c r="BZ60" s="237" t="str">
        <f t="shared" si="171"/>
        <v/>
      </c>
      <c r="CA60" s="237" t="str">
        <f t="shared" si="171"/>
        <v/>
      </c>
      <c r="CB60" s="240" t="str">
        <f t="shared" si="171"/>
        <v/>
      </c>
      <c r="CC60" s="241" t="str">
        <f t="shared" si="171"/>
        <v/>
      </c>
      <c r="CD60" s="242" t="str">
        <f t="shared" si="171"/>
        <v/>
      </c>
      <c r="CE60" s="243" t="str">
        <f t="shared" si="171"/>
        <v/>
      </c>
      <c r="CF60" s="239" t="str">
        <f t="shared" si="171"/>
        <v/>
      </c>
      <c r="CG60" s="237" t="str">
        <f t="shared" si="171"/>
        <v/>
      </c>
      <c r="CH60" s="237" t="str">
        <f t="shared" si="171"/>
        <v/>
      </c>
      <c r="CI60" s="237" t="str">
        <f t="shared" si="171"/>
        <v/>
      </c>
      <c r="CJ60" s="237" t="str">
        <f t="shared" si="171"/>
        <v/>
      </c>
      <c r="CK60" s="237" t="str">
        <f t="shared" si="171"/>
        <v/>
      </c>
      <c r="CL60" s="240" t="str">
        <f t="shared" si="171"/>
        <v/>
      </c>
      <c r="CM60" s="236" t="str">
        <f t="shared" si="171"/>
        <v/>
      </c>
      <c r="CN60" s="237" t="str">
        <f t="shared" si="171"/>
        <v/>
      </c>
      <c r="CO60" s="237" t="str">
        <f t="shared" si="171"/>
        <v/>
      </c>
      <c r="CP60" s="237" t="str">
        <f t="shared" si="171"/>
        <v/>
      </c>
      <c r="CQ60" s="237" t="str">
        <f t="shared" si="171"/>
        <v/>
      </c>
      <c r="CR60" s="237" t="str">
        <f t="shared" si="171"/>
        <v/>
      </c>
      <c r="CS60" s="237" t="str">
        <f t="shared" si="171"/>
        <v/>
      </c>
      <c r="CT60" s="237" t="str">
        <f t="shared" si="171"/>
        <v/>
      </c>
      <c r="CU60" s="238" t="str">
        <f t="shared" ref="CU60:DX60" si="172">IF(AND(COUNTIFS(Waste_rating, 1, Waste_subsector, $B60, Waste_ID, CU$8)&gt;0,COUNTIFS(Waste_rating, -1, Waste_subsector, $B60, Waste_ID, CU$8)&gt;0),"+ / –",(IF(COUNTIFS(Waste_rating, 1, Waste_subsector, $B60, Waste_ID, CU$8)&gt;0, "+",(IF(COUNTIFS(Waste_rating, -1, Waste_subsector, $B60, Waste_ID, CU$8)&gt;0,"–", "")))))</f>
        <v/>
      </c>
      <c r="CV60" s="239" t="str">
        <f t="shared" si="172"/>
        <v/>
      </c>
      <c r="CW60" s="237" t="str">
        <f t="shared" si="172"/>
        <v/>
      </c>
      <c r="CX60" s="237" t="str">
        <f t="shared" si="172"/>
        <v/>
      </c>
      <c r="CY60" s="237" t="str">
        <f t="shared" si="172"/>
        <v/>
      </c>
      <c r="CZ60" s="237" t="str">
        <f t="shared" si="172"/>
        <v/>
      </c>
      <c r="DA60" s="237" t="str">
        <f t="shared" si="172"/>
        <v/>
      </c>
      <c r="DB60" s="237" t="str">
        <f t="shared" si="172"/>
        <v/>
      </c>
      <c r="DC60" s="237" t="str">
        <f t="shared" si="172"/>
        <v/>
      </c>
      <c r="DD60" s="237" t="str">
        <f t="shared" si="172"/>
        <v/>
      </c>
      <c r="DE60" s="240" t="str">
        <f t="shared" si="172"/>
        <v/>
      </c>
      <c r="DF60" s="241" t="str">
        <f t="shared" si="172"/>
        <v/>
      </c>
      <c r="DG60" s="242" t="str">
        <f t="shared" si="172"/>
        <v/>
      </c>
      <c r="DH60" s="242" t="str">
        <f t="shared" si="172"/>
        <v/>
      </c>
      <c r="DI60" s="242" t="str">
        <f t="shared" si="172"/>
        <v/>
      </c>
      <c r="DJ60" s="242" t="str">
        <f t="shared" si="172"/>
        <v/>
      </c>
      <c r="DK60" s="242" t="str">
        <f t="shared" si="172"/>
        <v/>
      </c>
      <c r="DL60" s="242" t="str">
        <f t="shared" si="172"/>
        <v/>
      </c>
      <c r="DM60" s="242" t="str">
        <f t="shared" si="172"/>
        <v/>
      </c>
      <c r="DN60" s="242" t="str">
        <f t="shared" si="172"/>
        <v/>
      </c>
      <c r="DO60" s="242" t="str">
        <f t="shared" si="172"/>
        <v/>
      </c>
      <c r="DP60" s="242" t="str">
        <f t="shared" si="172"/>
        <v/>
      </c>
      <c r="DQ60" s="242" t="str">
        <f t="shared" si="172"/>
        <v/>
      </c>
      <c r="DR60" s="242" t="str">
        <f t="shared" si="172"/>
        <v/>
      </c>
      <c r="DS60" s="242" t="str">
        <f t="shared" si="172"/>
        <v/>
      </c>
      <c r="DT60" s="242" t="str">
        <f t="shared" si="172"/>
        <v/>
      </c>
      <c r="DU60" s="242" t="str">
        <f t="shared" si="172"/>
        <v/>
      </c>
      <c r="DV60" s="242" t="str">
        <f t="shared" si="172"/>
        <v/>
      </c>
      <c r="DW60" s="242" t="str">
        <f t="shared" si="172"/>
        <v/>
      </c>
      <c r="DX60" s="243" t="str">
        <f t="shared" si="172"/>
        <v/>
      </c>
      <c r="DY60" s="144"/>
    </row>
    <row r="61" spans="1:129" outlineLevel="1" x14ac:dyDescent="0.4">
      <c r="A61" s="36"/>
      <c r="B61" s="153" t="s">
        <v>13</v>
      </c>
      <c r="C61" s="236" t="str">
        <f t="shared" ref="C61:AH61" si="173">IF(AND(COUNTIFS(Waste_rating, 1, Waste_action, $B61, Waste_ID, C$8)&gt;0,COUNTIFS(Waste_rating, -1, Waste_action, $B61, Waste_ID, C$8)&gt;0),"+ / –",(IF(COUNTIFS(Waste_rating, 1, Waste_action, $B61, Waste_ID, C$8)&gt;0, "+",(IF(COUNTIFS(Waste_rating, -1, Waste_action, $B61, Waste_ID, C$8)&gt;0,"–", "")))))</f>
        <v>–</v>
      </c>
      <c r="D61" s="237" t="str">
        <f t="shared" si="173"/>
        <v/>
      </c>
      <c r="E61" s="237" t="str">
        <f t="shared" si="173"/>
        <v/>
      </c>
      <c r="F61" s="237" t="str">
        <f t="shared" si="173"/>
        <v/>
      </c>
      <c r="G61" s="238" t="str">
        <f t="shared" si="173"/>
        <v/>
      </c>
      <c r="H61" s="239" t="str">
        <f t="shared" si="173"/>
        <v/>
      </c>
      <c r="I61" s="237" t="str">
        <f t="shared" si="173"/>
        <v/>
      </c>
      <c r="J61" s="237" t="str">
        <f t="shared" si="173"/>
        <v/>
      </c>
      <c r="K61" s="237" t="str">
        <f t="shared" si="173"/>
        <v/>
      </c>
      <c r="L61" s="240" t="str">
        <f t="shared" si="173"/>
        <v/>
      </c>
      <c r="M61" s="236" t="str">
        <f t="shared" si="173"/>
        <v/>
      </c>
      <c r="N61" s="237" t="str">
        <f t="shared" si="173"/>
        <v/>
      </c>
      <c r="O61" s="237" t="str">
        <f t="shared" si="173"/>
        <v/>
      </c>
      <c r="P61" s="237" t="str">
        <f t="shared" si="173"/>
        <v/>
      </c>
      <c r="Q61" s="237" t="str">
        <f t="shared" si="173"/>
        <v/>
      </c>
      <c r="R61" s="237" t="str">
        <f t="shared" si="173"/>
        <v/>
      </c>
      <c r="S61" s="237" t="str">
        <f t="shared" si="173"/>
        <v/>
      </c>
      <c r="T61" s="237" t="str">
        <f t="shared" si="173"/>
        <v/>
      </c>
      <c r="U61" s="238" t="str">
        <f t="shared" si="173"/>
        <v/>
      </c>
      <c r="V61" s="239" t="str">
        <f t="shared" si="173"/>
        <v/>
      </c>
      <c r="W61" s="237" t="str">
        <f t="shared" si="173"/>
        <v/>
      </c>
      <c r="X61" s="237" t="str">
        <f t="shared" si="173"/>
        <v/>
      </c>
      <c r="Y61" s="237" t="str">
        <f t="shared" si="173"/>
        <v/>
      </c>
      <c r="Z61" s="237" t="str">
        <f t="shared" si="173"/>
        <v/>
      </c>
      <c r="AA61" s="237" t="str">
        <f t="shared" si="173"/>
        <v/>
      </c>
      <c r="AB61" s="240" t="str">
        <f t="shared" si="173"/>
        <v/>
      </c>
      <c r="AC61" s="236" t="str">
        <f t="shared" si="173"/>
        <v/>
      </c>
      <c r="AD61" s="237" t="str">
        <f t="shared" si="173"/>
        <v/>
      </c>
      <c r="AE61" s="237" t="str">
        <f t="shared" si="173"/>
        <v/>
      </c>
      <c r="AF61" s="237" t="str">
        <f t="shared" si="173"/>
        <v/>
      </c>
      <c r="AG61" s="237" t="str">
        <f t="shared" si="173"/>
        <v/>
      </c>
      <c r="AH61" s="238" t="str">
        <f t="shared" si="173"/>
        <v/>
      </c>
      <c r="AI61" s="239" t="str">
        <f t="shared" ref="AI61:BN61" si="174">IF(AND(COUNTIFS(Waste_rating, 1, Waste_action, $B61, Waste_ID, AI$8)&gt;0,COUNTIFS(Waste_rating, -1, Waste_action, $B61, Waste_ID, AI$8)&gt;0),"+ / –",(IF(COUNTIFS(Waste_rating, 1, Waste_action, $B61, Waste_ID, AI$8)&gt;0, "+",(IF(COUNTIFS(Waste_rating, -1, Waste_action, $B61, Waste_ID, AI$8)&gt;0,"–", "")))))</f>
        <v/>
      </c>
      <c r="AJ61" s="237" t="str">
        <f t="shared" si="174"/>
        <v/>
      </c>
      <c r="AK61" s="237" t="str">
        <f t="shared" si="174"/>
        <v>+</v>
      </c>
      <c r="AL61" s="237" t="str">
        <f t="shared" si="174"/>
        <v/>
      </c>
      <c r="AM61" s="237" t="str">
        <f t="shared" si="174"/>
        <v/>
      </c>
      <c r="AN61" s="240" t="str">
        <f t="shared" si="174"/>
        <v/>
      </c>
      <c r="AO61" s="236" t="str">
        <f t="shared" si="174"/>
        <v/>
      </c>
      <c r="AP61" s="237" t="str">
        <f t="shared" si="174"/>
        <v/>
      </c>
      <c r="AQ61" s="238" t="str">
        <f t="shared" si="174"/>
        <v/>
      </c>
      <c r="AR61" s="239" t="str">
        <f t="shared" si="174"/>
        <v/>
      </c>
      <c r="AS61" s="237" t="str">
        <f t="shared" si="174"/>
        <v/>
      </c>
      <c r="AT61" s="237" t="str">
        <f t="shared" si="174"/>
        <v/>
      </c>
      <c r="AU61" s="237" t="str">
        <f t="shared" si="174"/>
        <v>+</v>
      </c>
      <c r="AV61" s="237" t="str">
        <f t="shared" si="174"/>
        <v>+</v>
      </c>
      <c r="AW61" s="237" t="str">
        <f t="shared" si="174"/>
        <v/>
      </c>
      <c r="AX61" s="237" t="str">
        <f t="shared" si="174"/>
        <v/>
      </c>
      <c r="AY61" s="237" t="str">
        <f t="shared" si="174"/>
        <v/>
      </c>
      <c r="AZ61" s="237" t="str">
        <f t="shared" si="174"/>
        <v/>
      </c>
      <c r="BA61" s="240" t="str">
        <f t="shared" si="174"/>
        <v/>
      </c>
      <c r="BB61" s="236" t="str">
        <f t="shared" si="174"/>
        <v/>
      </c>
      <c r="BC61" s="237" t="str">
        <f t="shared" si="174"/>
        <v/>
      </c>
      <c r="BD61" s="237" t="str">
        <f t="shared" si="174"/>
        <v/>
      </c>
      <c r="BE61" s="237" t="str">
        <f t="shared" si="174"/>
        <v>+</v>
      </c>
      <c r="BF61" s="238" t="str">
        <f t="shared" si="174"/>
        <v/>
      </c>
      <c r="BG61" s="239" t="str">
        <f t="shared" si="174"/>
        <v/>
      </c>
      <c r="BH61" s="237" t="str">
        <f t="shared" si="174"/>
        <v/>
      </c>
      <c r="BI61" s="237" t="str">
        <f t="shared" si="174"/>
        <v/>
      </c>
      <c r="BJ61" s="237" t="str">
        <f t="shared" si="174"/>
        <v/>
      </c>
      <c r="BK61" s="237" t="str">
        <f t="shared" si="174"/>
        <v/>
      </c>
      <c r="BL61" s="237" t="str">
        <f t="shared" si="174"/>
        <v/>
      </c>
      <c r="BM61" s="240" t="str">
        <f t="shared" si="174"/>
        <v/>
      </c>
      <c r="BN61" s="236" t="str">
        <f t="shared" si="174"/>
        <v/>
      </c>
      <c r="BO61" s="237" t="str">
        <f t="shared" ref="BO61:CT61" si="175">IF(AND(COUNTIFS(Waste_rating, 1, Waste_action, $B61, Waste_ID, BO$8)&gt;0,COUNTIFS(Waste_rating, -1, Waste_action, $B61, Waste_ID, BO$8)&gt;0),"+ / –",(IF(COUNTIFS(Waste_rating, 1, Waste_action, $B61, Waste_ID, BO$8)&gt;0, "+",(IF(COUNTIFS(Waste_rating, -1, Waste_action, $B61, Waste_ID, BO$8)&gt;0,"–", "")))))</f>
        <v/>
      </c>
      <c r="BP61" s="237" t="str">
        <f t="shared" si="175"/>
        <v/>
      </c>
      <c r="BQ61" s="237" t="str">
        <f t="shared" si="175"/>
        <v/>
      </c>
      <c r="BR61" s="237" t="str">
        <f t="shared" si="175"/>
        <v/>
      </c>
      <c r="BS61" s="237" t="str">
        <f t="shared" si="175"/>
        <v>+</v>
      </c>
      <c r="BT61" s="238" t="str">
        <f t="shared" si="175"/>
        <v/>
      </c>
      <c r="BU61" s="239" t="str">
        <f t="shared" si="175"/>
        <v/>
      </c>
      <c r="BV61" s="237" t="str">
        <f t="shared" si="175"/>
        <v>+</v>
      </c>
      <c r="BW61" s="237" t="str">
        <f t="shared" si="175"/>
        <v/>
      </c>
      <c r="BX61" s="237" t="str">
        <f t="shared" si="175"/>
        <v/>
      </c>
      <c r="BY61" s="237" t="str">
        <f t="shared" si="175"/>
        <v>+</v>
      </c>
      <c r="BZ61" s="237" t="str">
        <f t="shared" si="175"/>
        <v/>
      </c>
      <c r="CA61" s="237" t="str">
        <f t="shared" si="175"/>
        <v/>
      </c>
      <c r="CB61" s="240" t="str">
        <f t="shared" si="175"/>
        <v/>
      </c>
      <c r="CC61" s="241" t="str">
        <f t="shared" si="175"/>
        <v/>
      </c>
      <c r="CD61" s="242" t="str">
        <f t="shared" si="175"/>
        <v/>
      </c>
      <c r="CE61" s="243" t="str">
        <f t="shared" si="175"/>
        <v/>
      </c>
      <c r="CF61" s="239" t="str">
        <f t="shared" si="175"/>
        <v/>
      </c>
      <c r="CG61" s="237" t="str">
        <f t="shared" si="175"/>
        <v/>
      </c>
      <c r="CH61" s="237" t="str">
        <f t="shared" si="175"/>
        <v/>
      </c>
      <c r="CI61" s="237" t="str">
        <f t="shared" si="175"/>
        <v/>
      </c>
      <c r="CJ61" s="237" t="str">
        <f t="shared" si="175"/>
        <v/>
      </c>
      <c r="CK61" s="237" t="str">
        <f t="shared" si="175"/>
        <v/>
      </c>
      <c r="CL61" s="240" t="str">
        <f t="shared" si="175"/>
        <v/>
      </c>
      <c r="CM61" s="236" t="str">
        <f t="shared" si="175"/>
        <v/>
      </c>
      <c r="CN61" s="237" t="str">
        <f t="shared" si="175"/>
        <v/>
      </c>
      <c r="CO61" s="237" t="str">
        <f t="shared" si="175"/>
        <v/>
      </c>
      <c r="CP61" s="237" t="str">
        <f t="shared" si="175"/>
        <v/>
      </c>
      <c r="CQ61" s="237" t="str">
        <f t="shared" si="175"/>
        <v/>
      </c>
      <c r="CR61" s="237" t="str">
        <f t="shared" si="175"/>
        <v/>
      </c>
      <c r="CS61" s="237" t="str">
        <f t="shared" si="175"/>
        <v/>
      </c>
      <c r="CT61" s="237" t="str">
        <f t="shared" si="175"/>
        <v/>
      </c>
      <c r="CU61" s="238" t="str">
        <f t="shared" ref="CU61:DX61" si="176">IF(AND(COUNTIFS(Waste_rating, 1, Waste_action, $B61, Waste_ID, CU$8)&gt;0,COUNTIFS(Waste_rating, -1, Waste_action, $B61, Waste_ID, CU$8)&gt;0),"+ / –",(IF(COUNTIFS(Waste_rating, 1, Waste_action, $B61, Waste_ID, CU$8)&gt;0, "+",(IF(COUNTIFS(Waste_rating, -1, Waste_action, $B61, Waste_ID, CU$8)&gt;0,"–", "")))))</f>
        <v/>
      </c>
      <c r="CV61" s="239" t="str">
        <f t="shared" si="176"/>
        <v/>
      </c>
      <c r="CW61" s="237" t="str">
        <f t="shared" si="176"/>
        <v/>
      </c>
      <c r="CX61" s="237" t="str">
        <f t="shared" si="176"/>
        <v/>
      </c>
      <c r="CY61" s="237" t="str">
        <f t="shared" si="176"/>
        <v/>
      </c>
      <c r="CZ61" s="237" t="str">
        <f t="shared" si="176"/>
        <v/>
      </c>
      <c r="DA61" s="237" t="str">
        <f t="shared" si="176"/>
        <v/>
      </c>
      <c r="DB61" s="237" t="str">
        <f t="shared" si="176"/>
        <v/>
      </c>
      <c r="DC61" s="237" t="str">
        <f t="shared" si="176"/>
        <v/>
      </c>
      <c r="DD61" s="237" t="str">
        <f t="shared" si="176"/>
        <v/>
      </c>
      <c r="DE61" s="240" t="str">
        <f t="shared" si="176"/>
        <v/>
      </c>
      <c r="DF61" s="241" t="str">
        <f t="shared" si="176"/>
        <v/>
      </c>
      <c r="DG61" s="242" t="str">
        <f t="shared" si="176"/>
        <v/>
      </c>
      <c r="DH61" s="242" t="str">
        <f t="shared" si="176"/>
        <v/>
      </c>
      <c r="DI61" s="242" t="str">
        <f t="shared" si="176"/>
        <v/>
      </c>
      <c r="DJ61" s="242" t="str">
        <f t="shared" si="176"/>
        <v/>
      </c>
      <c r="DK61" s="242" t="str">
        <f t="shared" si="176"/>
        <v/>
      </c>
      <c r="DL61" s="242" t="str">
        <f t="shared" si="176"/>
        <v/>
      </c>
      <c r="DM61" s="242" t="str">
        <f t="shared" si="176"/>
        <v/>
      </c>
      <c r="DN61" s="242" t="str">
        <f t="shared" si="176"/>
        <v/>
      </c>
      <c r="DO61" s="242" t="str">
        <f t="shared" si="176"/>
        <v/>
      </c>
      <c r="DP61" s="242" t="str">
        <f t="shared" si="176"/>
        <v/>
      </c>
      <c r="DQ61" s="242" t="str">
        <f t="shared" si="176"/>
        <v/>
      </c>
      <c r="DR61" s="242" t="str">
        <f t="shared" si="176"/>
        <v/>
      </c>
      <c r="DS61" s="242" t="str">
        <f t="shared" si="176"/>
        <v/>
      </c>
      <c r="DT61" s="242" t="str">
        <f t="shared" si="176"/>
        <v/>
      </c>
      <c r="DU61" s="242" t="str">
        <f t="shared" si="176"/>
        <v/>
      </c>
      <c r="DV61" s="242" t="str">
        <f t="shared" si="176"/>
        <v/>
      </c>
      <c r="DW61" s="242" t="str">
        <f t="shared" si="176"/>
        <v/>
      </c>
      <c r="DX61" s="243" t="str">
        <f t="shared" si="176"/>
        <v/>
      </c>
      <c r="DY61" s="144"/>
    </row>
    <row r="62" spans="1:129" x14ac:dyDescent="0.4">
      <c r="A62" s="36"/>
      <c r="B62" s="152" t="s">
        <v>1</v>
      </c>
      <c r="C62" s="236" t="str">
        <f t="shared" ref="C62:AH62" si="177">IF(AND(COUNTIFS(Waste_rating, 1, Waste_subsector, $B62, Waste_ID, C$8)&gt;0,COUNTIFS(Waste_rating, -1, Waste_subsector, $B62, Waste_ID, C$8)&gt;0),"+ / –",(IF(COUNTIFS(Waste_rating, 1, Waste_subsector, $B62, Waste_ID, C$8)&gt;0, "+",(IF(COUNTIFS(Waste_rating, -1, Waste_subsector, $B62, Waste_ID, C$8)&gt;0,"–", "")))))</f>
        <v>–</v>
      </c>
      <c r="D62" s="237" t="str">
        <f t="shared" si="177"/>
        <v/>
      </c>
      <c r="E62" s="237" t="str">
        <f t="shared" si="177"/>
        <v/>
      </c>
      <c r="F62" s="237" t="str">
        <f t="shared" si="177"/>
        <v/>
      </c>
      <c r="G62" s="238" t="str">
        <f t="shared" si="177"/>
        <v/>
      </c>
      <c r="H62" s="239" t="str">
        <f t="shared" si="177"/>
        <v/>
      </c>
      <c r="I62" s="237" t="str">
        <f t="shared" si="177"/>
        <v/>
      </c>
      <c r="J62" s="237" t="str">
        <f t="shared" si="177"/>
        <v/>
      </c>
      <c r="K62" s="237" t="str">
        <f t="shared" si="177"/>
        <v/>
      </c>
      <c r="L62" s="240" t="str">
        <f t="shared" si="177"/>
        <v/>
      </c>
      <c r="M62" s="236" t="str">
        <f t="shared" si="177"/>
        <v/>
      </c>
      <c r="N62" s="237" t="str">
        <f t="shared" si="177"/>
        <v/>
      </c>
      <c r="O62" s="237" t="str">
        <f t="shared" si="177"/>
        <v/>
      </c>
      <c r="P62" s="237" t="str">
        <f t="shared" si="177"/>
        <v>+</v>
      </c>
      <c r="Q62" s="237" t="str">
        <f t="shared" si="177"/>
        <v/>
      </c>
      <c r="R62" s="237" t="str">
        <f t="shared" si="177"/>
        <v/>
      </c>
      <c r="S62" s="237" t="str">
        <f t="shared" si="177"/>
        <v/>
      </c>
      <c r="T62" s="237" t="str">
        <f t="shared" si="177"/>
        <v/>
      </c>
      <c r="U62" s="238" t="str">
        <f t="shared" si="177"/>
        <v>+</v>
      </c>
      <c r="V62" s="239" t="str">
        <f t="shared" si="177"/>
        <v/>
      </c>
      <c r="W62" s="237" t="str">
        <f t="shared" si="177"/>
        <v/>
      </c>
      <c r="X62" s="237" t="str">
        <f t="shared" si="177"/>
        <v/>
      </c>
      <c r="Y62" s="237" t="str">
        <f t="shared" si="177"/>
        <v/>
      </c>
      <c r="Z62" s="237" t="str">
        <f t="shared" si="177"/>
        <v/>
      </c>
      <c r="AA62" s="237" t="str">
        <f t="shared" si="177"/>
        <v/>
      </c>
      <c r="AB62" s="240" t="str">
        <f t="shared" si="177"/>
        <v/>
      </c>
      <c r="AC62" s="236" t="str">
        <f t="shared" si="177"/>
        <v/>
      </c>
      <c r="AD62" s="237" t="str">
        <f t="shared" si="177"/>
        <v/>
      </c>
      <c r="AE62" s="237" t="str">
        <f t="shared" si="177"/>
        <v/>
      </c>
      <c r="AF62" s="237" t="str">
        <f t="shared" si="177"/>
        <v/>
      </c>
      <c r="AG62" s="237" t="str">
        <f t="shared" si="177"/>
        <v/>
      </c>
      <c r="AH62" s="238" t="str">
        <f t="shared" si="177"/>
        <v/>
      </c>
      <c r="AI62" s="239" t="str">
        <f t="shared" ref="AI62:BN62" si="178">IF(AND(COUNTIFS(Waste_rating, 1, Waste_subsector, $B62, Waste_ID, AI$8)&gt;0,COUNTIFS(Waste_rating, -1, Waste_subsector, $B62, Waste_ID, AI$8)&gt;0),"+ / –",(IF(COUNTIFS(Waste_rating, 1, Waste_subsector, $B62, Waste_ID, AI$8)&gt;0, "+",(IF(COUNTIFS(Waste_rating, -1, Waste_subsector, $B62, Waste_ID, AI$8)&gt;0,"–", "")))))</f>
        <v/>
      </c>
      <c r="AJ62" s="237" t="str">
        <f t="shared" si="178"/>
        <v>+</v>
      </c>
      <c r="AK62" s="237" t="str">
        <f t="shared" si="178"/>
        <v>+</v>
      </c>
      <c r="AL62" s="237" t="str">
        <f t="shared" si="178"/>
        <v/>
      </c>
      <c r="AM62" s="237" t="str">
        <f t="shared" si="178"/>
        <v/>
      </c>
      <c r="AN62" s="240" t="str">
        <f t="shared" si="178"/>
        <v/>
      </c>
      <c r="AO62" s="236" t="str">
        <f t="shared" si="178"/>
        <v/>
      </c>
      <c r="AP62" s="237" t="str">
        <f t="shared" si="178"/>
        <v/>
      </c>
      <c r="AQ62" s="238" t="str">
        <f t="shared" si="178"/>
        <v/>
      </c>
      <c r="AR62" s="239" t="str">
        <f t="shared" si="178"/>
        <v/>
      </c>
      <c r="AS62" s="237" t="str">
        <f t="shared" si="178"/>
        <v>+</v>
      </c>
      <c r="AT62" s="237" t="str">
        <f t="shared" si="178"/>
        <v>+</v>
      </c>
      <c r="AU62" s="237" t="str">
        <f t="shared" si="178"/>
        <v/>
      </c>
      <c r="AV62" s="237" t="str">
        <f t="shared" si="178"/>
        <v/>
      </c>
      <c r="AW62" s="237" t="str">
        <f t="shared" si="178"/>
        <v/>
      </c>
      <c r="AX62" s="237" t="str">
        <f t="shared" si="178"/>
        <v/>
      </c>
      <c r="AY62" s="237" t="str">
        <f t="shared" si="178"/>
        <v/>
      </c>
      <c r="AZ62" s="237" t="str">
        <f t="shared" si="178"/>
        <v/>
      </c>
      <c r="BA62" s="240" t="str">
        <f t="shared" si="178"/>
        <v/>
      </c>
      <c r="BB62" s="236" t="str">
        <f t="shared" si="178"/>
        <v>+</v>
      </c>
      <c r="BC62" s="237" t="str">
        <f t="shared" si="178"/>
        <v/>
      </c>
      <c r="BD62" s="237" t="str">
        <f t="shared" si="178"/>
        <v/>
      </c>
      <c r="BE62" s="237" t="str">
        <f t="shared" si="178"/>
        <v/>
      </c>
      <c r="BF62" s="238" t="str">
        <f t="shared" si="178"/>
        <v/>
      </c>
      <c r="BG62" s="239" t="str">
        <f t="shared" si="178"/>
        <v>–</v>
      </c>
      <c r="BH62" s="237" t="str">
        <f t="shared" si="178"/>
        <v/>
      </c>
      <c r="BI62" s="237" t="str">
        <f t="shared" si="178"/>
        <v/>
      </c>
      <c r="BJ62" s="237" t="str">
        <f t="shared" si="178"/>
        <v/>
      </c>
      <c r="BK62" s="237" t="str">
        <f t="shared" si="178"/>
        <v/>
      </c>
      <c r="BL62" s="237" t="str">
        <f t="shared" si="178"/>
        <v/>
      </c>
      <c r="BM62" s="240" t="str">
        <f t="shared" si="178"/>
        <v/>
      </c>
      <c r="BN62" s="236" t="str">
        <f t="shared" si="178"/>
        <v>+</v>
      </c>
      <c r="BO62" s="237" t="str">
        <f t="shared" ref="BO62:CT62" si="179">IF(AND(COUNTIFS(Waste_rating, 1, Waste_subsector, $B62, Waste_ID, BO$8)&gt;0,COUNTIFS(Waste_rating, -1, Waste_subsector, $B62, Waste_ID, BO$8)&gt;0),"+ / –",(IF(COUNTIFS(Waste_rating, 1, Waste_subsector, $B62, Waste_ID, BO$8)&gt;0, "+",(IF(COUNTIFS(Waste_rating, -1, Waste_subsector, $B62, Waste_ID, BO$8)&gt;0,"–", "")))))</f>
        <v/>
      </c>
      <c r="BP62" s="237" t="str">
        <f t="shared" si="179"/>
        <v>+</v>
      </c>
      <c r="BQ62" s="237" t="str">
        <f t="shared" si="179"/>
        <v/>
      </c>
      <c r="BR62" s="237" t="str">
        <f t="shared" si="179"/>
        <v>+</v>
      </c>
      <c r="BS62" s="237" t="str">
        <f t="shared" si="179"/>
        <v>+</v>
      </c>
      <c r="BT62" s="238" t="str">
        <f t="shared" si="179"/>
        <v/>
      </c>
      <c r="BU62" s="239" t="str">
        <f t="shared" si="179"/>
        <v/>
      </c>
      <c r="BV62" s="237" t="str">
        <f t="shared" si="179"/>
        <v>+</v>
      </c>
      <c r="BW62" s="237" t="str">
        <f t="shared" si="179"/>
        <v/>
      </c>
      <c r="BX62" s="237" t="str">
        <f t="shared" si="179"/>
        <v>+</v>
      </c>
      <c r="BY62" s="237" t="str">
        <f t="shared" si="179"/>
        <v/>
      </c>
      <c r="BZ62" s="237" t="str">
        <f t="shared" si="179"/>
        <v/>
      </c>
      <c r="CA62" s="237" t="str">
        <f t="shared" si="179"/>
        <v/>
      </c>
      <c r="CB62" s="240" t="str">
        <f t="shared" si="179"/>
        <v/>
      </c>
      <c r="CC62" s="241" t="str">
        <f t="shared" si="179"/>
        <v/>
      </c>
      <c r="CD62" s="242" t="str">
        <f t="shared" si="179"/>
        <v/>
      </c>
      <c r="CE62" s="243" t="str">
        <f t="shared" si="179"/>
        <v/>
      </c>
      <c r="CF62" s="239" t="str">
        <f t="shared" si="179"/>
        <v>+</v>
      </c>
      <c r="CG62" s="237" t="str">
        <f t="shared" si="179"/>
        <v/>
      </c>
      <c r="CH62" s="237" t="str">
        <f t="shared" si="179"/>
        <v/>
      </c>
      <c r="CI62" s="237" t="str">
        <f t="shared" si="179"/>
        <v/>
      </c>
      <c r="CJ62" s="237" t="str">
        <f t="shared" si="179"/>
        <v/>
      </c>
      <c r="CK62" s="237" t="str">
        <f t="shared" si="179"/>
        <v/>
      </c>
      <c r="CL62" s="240" t="str">
        <f t="shared" si="179"/>
        <v/>
      </c>
      <c r="CM62" s="236" t="str">
        <f t="shared" si="179"/>
        <v/>
      </c>
      <c r="CN62" s="237" t="str">
        <f t="shared" si="179"/>
        <v/>
      </c>
      <c r="CO62" s="237" t="str">
        <f t="shared" si="179"/>
        <v/>
      </c>
      <c r="CP62" s="237" t="str">
        <f t="shared" si="179"/>
        <v/>
      </c>
      <c r="CQ62" s="237" t="str">
        <f t="shared" si="179"/>
        <v/>
      </c>
      <c r="CR62" s="237" t="str">
        <f t="shared" si="179"/>
        <v/>
      </c>
      <c r="CS62" s="237" t="str">
        <f t="shared" si="179"/>
        <v/>
      </c>
      <c r="CT62" s="237" t="str">
        <f t="shared" si="179"/>
        <v/>
      </c>
      <c r="CU62" s="238" t="str">
        <f t="shared" ref="CU62:DX62" si="180">IF(AND(COUNTIFS(Waste_rating, 1, Waste_subsector, $B62, Waste_ID, CU$8)&gt;0,COUNTIFS(Waste_rating, -1, Waste_subsector, $B62, Waste_ID, CU$8)&gt;0),"+ / –",(IF(COUNTIFS(Waste_rating, 1, Waste_subsector, $B62, Waste_ID, CU$8)&gt;0, "+",(IF(COUNTIFS(Waste_rating, -1, Waste_subsector, $B62, Waste_ID, CU$8)&gt;0,"–", "")))))</f>
        <v/>
      </c>
      <c r="CV62" s="239" t="str">
        <f t="shared" si="180"/>
        <v/>
      </c>
      <c r="CW62" s="237" t="str">
        <f t="shared" si="180"/>
        <v/>
      </c>
      <c r="CX62" s="237" t="str">
        <f t="shared" si="180"/>
        <v/>
      </c>
      <c r="CY62" s="237" t="str">
        <f t="shared" si="180"/>
        <v/>
      </c>
      <c r="CZ62" s="237" t="str">
        <f t="shared" si="180"/>
        <v/>
      </c>
      <c r="DA62" s="237" t="str">
        <f t="shared" si="180"/>
        <v/>
      </c>
      <c r="DB62" s="237" t="str">
        <f t="shared" si="180"/>
        <v/>
      </c>
      <c r="DC62" s="237" t="str">
        <f t="shared" si="180"/>
        <v/>
      </c>
      <c r="DD62" s="237" t="str">
        <f t="shared" si="180"/>
        <v/>
      </c>
      <c r="DE62" s="240" t="str">
        <f t="shared" si="180"/>
        <v/>
      </c>
      <c r="DF62" s="241" t="str">
        <f t="shared" si="180"/>
        <v/>
      </c>
      <c r="DG62" s="242" t="str">
        <f t="shared" si="180"/>
        <v/>
      </c>
      <c r="DH62" s="242" t="str">
        <f t="shared" si="180"/>
        <v/>
      </c>
      <c r="DI62" s="242" t="str">
        <f t="shared" si="180"/>
        <v/>
      </c>
      <c r="DJ62" s="242" t="str">
        <f t="shared" si="180"/>
        <v/>
      </c>
      <c r="DK62" s="242" t="str">
        <f t="shared" si="180"/>
        <v/>
      </c>
      <c r="DL62" s="242" t="str">
        <f t="shared" si="180"/>
        <v/>
      </c>
      <c r="DM62" s="242" t="str">
        <f t="shared" si="180"/>
        <v/>
      </c>
      <c r="DN62" s="242" t="str">
        <f t="shared" si="180"/>
        <v/>
      </c>
      <c r="DO62" s="242" t="str">
        <f t="shared" si="180"/>
        <v/>
      </c>
      <c r="DP62" s="242" t="str">
        <f t="shared" si="180"/>
        <v/>
      </c>
      <c r="DQ62" s="242" t="str">
        <f t="shared" si="180"/>
        <v/>
      </c>
      <c r="DR62" s="242" t="str">
        <f t="shared" si="180"/>
        <v/>
      </c>
      <c r="DS62" s="242" t="str">
        <f t="shared" si="180"/>
        <v/>
      </c>
      <c r="DT62" s="242" t="str">
        <f t="shared" si="180"/>
        <v/>
      </c>
      <c r="DU62" s="242" t="str">
        <f t="shared" si="180"/>
        <v/>
      </c>
      <c r="DV62" s="242" t="str">
        <f t="shared" si="180"/>
        <v/>
      </c>
      <c r="DW62" s="242" t="str">
        <f t="shared" si="180"/>
        <v/>
      </c>
      <c r="DX62" s="243" t="str">
        <f t="shared" si="180"/>
        <v/>
      </c>
      <c r="DY62" s="144"/>
    </row>
    <row r="63" spans="1:129" outlineLevel="1" x14ac:dyDescent="0.4">
      <c r="A63" s="36"/>
      <c r="B63" s="153" t="s">
        <v>497</v>
      </c>
      <c r="C63" s="236" t="str">
        <f t="shared" ref="C63:AH63" si="181">IF(AND(COUNTIFS(Waste_rating, 1, Waste_action, $B63, Waste_ID, C$8)&gt;0,COUNTIFS(Waste_rating, -1, Waste_action, $B63, Waste_ID, C$8)&gt;0),"+ / –",(IF(COUNTIFS(Waste_rating, 1, Waste_action, $B63, Waste_ID, C$8)&gt;0, "+",(IF(COUNTIFS(Waste_rating, -1, Waste_action, $B63, Waste_ID, C$8)&gt;0,"–", "")))))</f>
        <v>–</v>
      </c>
      <c r="D63" s="237" t="str">
        <f t="shared" si="181"/>
        <v/>
      </c>
      <c r="E63" s="237" t="str">
        <f t="shared" si="181"/>
        <v/>
      </c>
      <c r="F63" s="237" t="str">
        <f t="shared" si="181"/>
        <v/>
      </c>
      <c r="G63" s="238" t="str">
        <f t="shared" si="181"/>
        <v/>
      </c>
      <c r="H63" s="239" t="str">
        <f t="shared" si="181"/>
        <v/>
      </c>
      <c r="I63" s="237" t="str">
        <f t="shared" si="181"/>
        <v/>
      </c>
      <c r="J63" s="237" t="str">
        <f t="shared" si="181"/>
        <v/>
      </c>
      <c r="K63" s="237" t="str">
        <f t="shared" si="181"/>
        <v/>
      </c>
      <c r="L63" s="240" t="str">
        <f t="shared" si="181"/>
        <v/>
      </c>
      <c r="M63" s="236" t="str">
        <f t="shared" si="181"/>
        <v/>
      </c>
      <c r="N63" s="237" t="str">
        <f t="shared" si="181"/>
        <v/>
      </c>
      <c r="O63" s="237" t="str">
        <f t="shared" si="181"/>
        <v/>
      </c>
      <c r="P63" s="237" t="str">
        <f t="shared" si="181"/>
        <v>+</v>
      </c>
      <c r="Q63" s="237" t="str">
        <f t="shared" si="181"/>
        <v/>
      </c>
      <c r="R63" s="237" t="str">
        <f t="shared" si="181"/>
        <v/>
      </c>
      <c r="S63" s="237" t="str">
        <f t="shared" si="181"/>
        <v/>
      </c>
      <c r="T63" s="237" t="str">
        <f t="shared" si="181"/>
        <v/>
      </c>
      <c r="U63" s="238" t="str">
        <f t="shared" si="181"/>
        <v>+</v>
      </c>
      <c r="V63" s="239" t="str">
        <f t="shared" si="181"/>
        <v/>
      </c>
      <c r="W63" s="237" t="str">
        <f t="shared" si="181"/>
        <v/>
      </c>
      <c r="X63" s="237" t="str">
        <f t="shared" si="181"/>
        <v/>
      </c>
      <c r="Y63" s="237" t="str">
        <f t="shared" si="181"/>
        <v/>
      </c>
      <c r="Z63" s="237" t="str">
        <f t="shared" si="181"/>
        <v/>
      </c>
      <c r="AA63" s="237" t="str">
        <f t="shared" si="181"/>
        <v/>
      </c>
      <c r="AB63" s="240" t="str">
        <f t="shared" si="181"/>
        <v/>
      </c>
      <c r="AC63" s="236" t="str">
        <f t="shared" si="181"/>
        <v/>
      </c>
      <c r="AD63" s="237" t="str">
        <f t="shared" si="181"/>
        <v/>
      </c>
      <c r="AE63" s="237" t="str">
        <f t="shared" si="181"/>
        <v/>
      </c>
      <c r="AF63" s="237" t="str">
        <f t="shared" si="181"/>
        <v/>
      </c>
      <c r="AG63" s="237" t="str">
        <f t="shared" si="181"/>
        <v/>
      </c>
      <c r="AH63" s="238" t="str">
        <f t="shared" si="181"/>
        <v/>
      </c>
      <c r="AI63" s="239" t="str">
        <f t="shared" ref="AI63:BN63" si="182">IF(AND(COUNTIFS(Waste_rating, 1, Waste_action, $B63, Waste_ID, AI$8)&gt;0,COUNTIFS(Waste_rating, -1, Waste_action, $B63, Waste_ID, AI$8)&gt;0),"+ / –",(IF(COUNTIFS(Waste_rating, 1, Waste_action, $B63, Waste_ID, AI$8)&gt;0, "+",(IF(COUNTIFS(Waste_rating, -1, Waste_action, $B63, Waste_ID, AI$8)&gt;0,"–", "")))))</f>
        <v/>
      </c>
      <c r="AJ63" s="237" t="str">
        <f t="shared" si="182"/>
        <v>+</v>
      </c>
      <c r="AK63" s="237" t="str">
        <f t="shared" si="182"/>
        <v>+</v>
      </c>
      <c r="AL63" s="237" t="str">
        <f t="shared" si="182"/>
        <v/>
      </c>
      <c r="AM63" s="237" t="str">
        <f t="shared" si="182"/>
        <v/>
      </c>
      <c r="AN63" s="240" t="str">
        <f t="shared" si="182"/>
        <v/>
      </c>
      <c r="AO63" s="236" t="str">
        <f t="shared" si="182"/>
        <v/>
      </c>
      <c r="AP63" s="237" t="str">
        <f t="shared" si="182"/>
        <v/>
      </c>
      <c r="AQ63" s="238" t="str">
        <f t="shared" si="182"/>
        <v/>
      </c>
      <c r="AR63" s="239" t="str">
        <f t="shared" si="182"/>
        <v/>
      </c>
      <c r="AS63" s="237" t="str">
        <f t="shared" si="182"/>
        <v>+</v>
      </c>
      <c r="AT63" s="237" t="str">
        <f t="shared" si="182"/>
        <v>+</v>
      </c>
      <c r="AU63" s="237" t="str">
        <f t="shared" si="182"/>
        <v/>
      </c>
      <c r="AV63" s="237" t="str">
        <f t="shared" si="182"/>
        <v/>
      </c>
      <c r="AW63" s="237" t="str">
        <f t="shared" si="182"/>
        <v/>
      </c>
      <c r="AX63" s="237" t="str">
        <f t="shared" si="182"/>
        <v/>
      </c>
      <c r="AY63" s="237" t="str">
        <f t="shared" si="182"/>
        <v/>
      </c>
      <c r="AZ63" s="237" t="str">
        <f t="shared" si="182"/>
        <v/>
      </c>
      <c r="BA63" s="240" t="str">
        <f t="shared" si="182"/>
        <v/>
      </c>
      <c r="BB63" s="236" t="str">
        <f t="shared" si="182"/>
        <v>+</v>
      </c>
      <c r="BC63" s="237" t="str">
        <f t="shared" si="182"/>
        <v/>
      </c>
      <c r="BD63" s="237" t="str">
        <f t="shared" si="182"/>
        <v/>
      </c>
      <c r="BE63" s="237" t="str">
        <f t="shared" si="182"/>
        <v/>
      </c>
      <c r="BF63" s="238" t="str">
        <f t="shared" si="182"/>
        <v/>
      </c>
      <c r="BG63" s="239" t="str">
        <f t="shared" si="182"/>
        <v>–</v>
      </c>
      <c r="BH63" s="237" t="str">
        <f t="shared" si="182"/>
        <v/>
      </c>
      <c r="BI63" s="237" t="str">
        <f t="shared" si="182"/>
        <v/>
      </c>
      <c r="BJ63" s="237" t="str">
        <f t="shared" si="182"/>
        <v/>
      </c>
      <c r="BK63" s="237" t="str">
        <f t="shared" si="182"/>
        <v/>
      </c>
      <c r="BL63" s="237" t="str">
        <f t="shared" si="182"/>
        <v/>
      </c>
      <c r="BM63" s="240" t="str">
        <f t="shared" si="182"/>
        <v/>
      </c>
      <c r="BN63" s="236" t="str">
        <f t="shared" si="182"/>
        <v>+</v>
      </c>
      <c r="BO63" s="237" t="str">
        <f t="shared" ref="BO63:CT63" si="183">IF(AND(COUNTIFS(Waste_rating, 1, Waste_action, $B63, Waste_ID, BO$8)&gt;0,COUNTIFS(Waste_rating, -1, Waste_action, $B63, Waste_ID, BO$8)&gt;0),"+ / –",(IF(COUNTIFS(Waste_rating, 1, Waste_action, $B63, Waste_ID, BO$8)&gt;0, "+",(IF(COUNTIFS(Waste_rating, -1, Waste_action, $B63, Waste_ID, BO$8)&gt;0,"–", "")))))</f>
        <v/>
      </c>
      <c r="BP63" s="237" t="str">
        <f t="shared" si="183"/>
        <v>+</v>
      </c>
      <c r="BQ63" s="237" t="str">
        <f t="shared" si="183"/>
        <v/>
      </c>
      <c r="BR63" s="237" t="str">
        <f t="shared" si="183"/>
        <v>+</v>
      </c>
      <c r="BS63" s="237" t="str">
        <f t="shared" si="183"/>
        <v>+</v>
      </c>
      <c r="BT63" s="238" t="str">
        <f t="shared" si="183"/>
        <v/>
      </c>
      <c r="BU63" s="239" t="str">
        <f t="shared" si="183"/>
        <v/>
      </c>
      <c r="BV63" s="237" t="str">
        <f t="shared" si="183"/>
        <v>+</v>
      </c>
      <c r="BW63" s="237" t="str">
        <f t="shared" si="183"/>
        <v/>
      </c>
      <c r="BX63" s="237" t="str">
        <f t="shared" si="183"/>
        <v>+</v>
      </c>
      <c r="BY63" s="237" t="str">
        <f t="shared" si="183"/>
        <v/>
      </c>
      <c r="BZ63" s="237" t="str">
        <f t="shared" si="183"/>
        <v/>
      </c>
      <c r="CA63" s="237" t="str">
        <f t="shared" si="183"/>
        <v/>
      </c>
      <c r="CB63" s="240" t="str">
        <f t="shared" si="183"/>
        <v/>
      </c>
      <c r="CC63" s="241" t="str">
        <f t="shared" si="183"/>
        <v/>
      </c>
      <c r="CD63" s="242" t="str">
        <f t="shared" si="183"/>
        <v/>
      </c>
      <c r="CE63" s="243" t="str">
        <f t="shared" si="183"/>
        <v/>
      </c>
      <c r="CF63" s="239" t="str">
        <f t="shared" si="183"/>
        <v>+</v>
      </c>
      <c r="CG63" s="237" t="str">
        <f t="shared" si="183"/>
        <v/>
      </c>
      <c r="CH63" s="237" t="str">
        <f t="shared" si="183"/>
        <v/>
      </c>
      <c r="CI63" s="237" t="str">
        <f t="shared" si="183"/>
        <v/>
      </c>
      <c r="CJ63" s="237" t="str">
        <f t="shared" si="183"/>
        <v/>
      </c>
      <c r="CK63" s="237" t="str">
        <f t="shared" si="183"/>
        <v/>
      </c>
      <c r="CL63" s="240" t="str">
        <f t="shared" si="183"/>
        <v/>
      </c>
      <c r="CM63" s="236" t="str">
        <f t="shared" si="183"/>
        <v/>
      </c>
      <c r="CN63" s="237" t="str">
        <f t="shared" si="183"/>
        <v/>
      </c>
      <c r="CO63" s="237" t="str">
        <f t="shared" si="183"/>
        <v/>
      </c>
      <c r="CP63" s="237" t="str">
        <f t="shared" si="183"/>
        <v/>
      </c>
      <c r="CQ63" s="237" t="str">
        <f t="shared" si="183"/>
        <v/>
      </c>
      <c r="CR63" s="237" t="str">
        <f t="shared" si="183"/>
        <v/>
      </c>
      <c r="CS63" s="237" t="str">
        <f t="shared" si="183"/>
        <v/>
      </c>
      <c r="CT63" s="237" t="str">
        <f t="shared" si="183"/>
        <v/>
      </c>
      <c r="CU63" s="238" t="str">
        <f t="shared" ref="CU63:DX63" si="184">IF(AND(COUNTIFS(Waste_rating, 1, Waste_action, $B63, Waste_ID, CU$8)&gt;0,COUNTIFS(Waste_rating, -1, Waste_action, $B63, Waste_ID, CU$8)&gt;0),"+ / –",(IF(COUNTIFS(Waste_rating, 1, Waste_action, $B63, Waste_ID, CU$8)&gt;0, "+",(IF(COUNTIFS(Waste_rating, -1, Waste_action, $B63, Waste_ID, CU$8)&gt;0,"–", "")))))</f>
        <v/>
      </c>
      <c r="CV63" s="239" t="str">
        <f t="shared" si="184"/>
        <v/>
      </c>
      <c r="CW63" s="237" t="str">
        <f t="shared" si="184"/>
        <v/>
      </c>
      <c r="CX63" s="237" t="str">
        <f t="shared" si="184"/>
        <v/>
      </c>
      <c r="CY63" s="237" t="str">
        <f t="shared" si="184"/>
        <v/>
      </c>
      <c r="CZ63" s="237" t="str">
        <f t="shared" si="184"/>
        <v/>
      </c>
      <c r="DA63" s="237" t="str">
        <f t="shared" si="184"/>
        <v/>
      </c>
      <c r="DB63" s="237" t="str">
        <f t="shared" si="184"/>
        <v/>
      </c>
      <c r="DC63" s="237" t="str">
        <f t="shared" si="184"/>
        <v/>
      </c>
      <c r="DD63" s="237" t="str">
        <f t="shared" si="184"/>
        <v/>
      </c>
      <c r="DE63" s="240" t="str">
        <f t="shared" si="184"/>
        <v/>
      </c>
      <c r="DF63" s="241" t="str">
        <f t="shared" si="184"/>
        <v/>
      </c>
      <c r="DG63" s="242" t="str">
        <f t="shared" si="184"/>
        <v/>
      </c>
      <c r="DH63" s="242" t="str">
        <f t="shared" si="184"/>
        <v/>
      </c>
      <c r="DI63" s="242" t="str">
        <f t="shared" si="184"/>
        <v/>
      </c>
      <c r="DJ63" s="242" t="str">
        <f t="shared" si="184"/>
        <v/>
      </c>
      <c r="DK63" s="242" t="str">
        <f t="shared" si="184"/>
        <v/>
      </c>
      <c r="DL63" s="242" t="str">
        <f t="shared" si="184"/>
        <v/>
      </c>
      <c r="DM63" s="242" t="str">
        <f t="shared" si="184"/>
        <v/>
      </c>
      <c r="DN63" s="242" t="str">
        <f t="shared" si="184"/>
        <v/>
      </c>
      <c r="DO63" s="242" t="str">
        <f t="shared" si="184"/>
        <v/>
      </c>
      <c r="DP63" s="242" t="str">
        <f t="shared" si="184"/>
        <v/>
      </c>
      <c r="DQ63" s="242" t="str">
        <f t="shared" si="184"/>
        <v/>
      </c>
      <c r="DR63" s="242" t="str">
        <f t="shared" si="184"/>
        <v/>
      </c>
      <c r="DS63" s="242" t="str">
        <f t="shared" si="184"/>
        <v/>
      </c>
      <c r="DT63" s="242" t="str">
        <f t="shared" si="184"/>
        <v/>
      </c>
      <c r="DU63" s="242" t="str">
        <f t="shared" si="184"/>
        <v/>
      </c>
      <c r="DV63" s="242" t="str">
        <f t="shared" si="184"/>
        <v/>
      </c>
      <c r="DW63" s="242" t="str">
        <f t="shared" si="184"/>
        <v/>
      </c>
      <c r="DX63" s="243" t="str">
        <f t="shared" si="184"/>
        <v/>
      </c>
      <c r="DY63" s="144"/>
    </row>
    <row r="64" spans="1:129" x14ac:dyDescent="0.4">
      <c r="A64" s="36"/>
      <c r="B64" s="152" t="s">
        <v>0</v>
      </c>
      <c r="C64" s="236" t="str">
        <f t="shared" ref="C64:AH64" si="185">IF(AND(COUNTIFS(Waste_rating, 1, Waste_subsector, $B64, Waste_ID, C$8)&gt;0,COUNTIFS(Waste_rating, -1, Waste_subsector, $B64, Waste_ID, C$8)&gt;0),"+ / –",(IF(COUNTIFS(Waste_rating, 1, Waste_subsector, $B64, Waste_ID, C$8)&gt;0, "+",(IF(COUNTIFS(Waste_rating, -1, Waste_subsector, $B64, Waste_ID, C$8)&gt;0,"–", "")))))</f>
        <v/>
      </c>
      <c r="D64" s="237" t="str">
        <f t="shared" si="185"/>
        <v/>
      </c>
      <c r="E64" s="237" t="str">
        <f t="shared" si="185"/>
        <v/>
      </c>
      <c r="F64" s="237" t="str">
        <f t="shared" si="185"/>
        <v/>
      </c>
      <c r="G64" s="238" t="str">
        <f t="shared" si="185"/>
        <v/>
      </c>
      <c r="H64" s="239" t="str">
        <f t="shared" si="185"/>
        <v/>
      </c>
      <c r="I64" s="237" t="str">
        <f t="shared" si="185"/>
        <v/>
      </c>
      <c r="J64" s="237" t="str">
        <f t="shared" si="185"/>
        <v/>
      </c>
      <c r="K64" s="237" t="str">
        <f t="shared" si="185"/>
        <v/>
      </c>
      <c r="L64" s="240" t="str">
        <f t="shared" si="185"/>
        <v/>
      </c>
      <c r="M64" s="236" t="str">
        <f t="shared" si="185"/>
        <v/>
      </c>
      <c r="N64" s="237" t="str">
        <f t="shared" si="185"/>
        <v/>
      </c>
      <c r="O64" s="237" t="str">
        <f t="shared" si="185"/>
        <v/>
      </c>
      <c r="P64" s="237" t="str">
        <f t="shared" si="185"/>
        <v/>
      </c>
      <c r="Q64" s="237" t="str">
        <f t="shared" si="185"/>
        <v/>
      </c>
      <c r="R64" s="237" t="str">
        <f t="shared" si="185"/>
        <v/>
      </c>
      <c r="S64" s="237" t="str">
        <f t="shared" si="185"/>
        <v/>
      </c>
      <c r="T64" s="237" t="str">
        <f t="shared" si="185"/>
        <v/>
      </c>
      <c r="U64" s="238" t="str">
        <f t="shared" si="185"/>
        <v/>
      </c>
      <c r="V64" s="239" t="str">
        <f t="shared" si="185"/>
        <v/>
      </c>
      <c r="W64" s="237" t="str">
        <f t="shared" si="185"/>
        <v/>
      </c>
      <c r="X64" s="237" t="str">
        <f t="shared" si="185"/>
        <v/>
      </c>
      <c r="Y64" s="237" t="str">
        <f t="shared" si="185"/>
        <v/>
      </c>
      <c r="Z64" s="237" t="str">
        <f t="shared" si="185"/>
        <v/>
      </c>
      <c r="AA64" s="237" t="str">
        <f t="shared" si="185"/>
        <v/>
      </c>
      <c r="AB64" s="240" t="str">
        <f t="shared" si="185"/>
        <v/>
      </c>
      <c r="AC64" s="236" t="str">
        <f t="shared" si="185"/>
        <v/>
      </c>
      <c r="AD64" s="237" t="str">
        <f t="shared" si="185"/>
        <v/>
      </c>
      <c r="AE64" s="237" t="str">
        <f t="shared" si="185"/>
        <v/>
      </c>
      <c r="AF64" s="237" t="str">
        <f t="shared" si="185"/>
        <v/>
      </c>
      <c r="AG64" s="237" t="str">
        <f t="shared" si="185"/>
        <v/>
      </c>
      <c r="AH64" s="238" t="str">
        <f t="shared" si="185"/>
        <v/>
      </c>
      <c r="AI64" s="239" t="str">
        <f t="shared" ref="AI64:BN64" si="186">IF(AND(COUNTIFS(Waste_rating, 1, Waste_subsector, $B64, Waste_ID, AI$8)&gt;0,COUNTIFS(Waste_rating, -1, Waste_subsector, $B64, Waste_ID, AI$8)&gt;0),"+ / –",(IF(COUNTIFS(Waste_rating, 1, Waste_subsector, $B64, Waste_ID, AI$8)&gt;0, "+",(IF(COUNTIFS(Waste_rating, -1, Waste_subsector, $B64, Waste_ID, AI$8)&gt;0,"–", "")))))</f>
        <v/>
      </c>
      <c r="AJ64" s="237" t="str">
        <f t="shared" si="186"/>
        <v/>
      </c>
      <c r="AK64" s="237" t="str">
        <f t="shared" si="186"/>
        <v/>
      </c>
      <c r="AL64" s="237" t="str">
        <f t="shared" si="186"/>
        <v/>
      </c>
      <c r="AM64" s="237" t="str">
        <f t="shared" si="186"/>
        <v/>
      </c>
      <c r="AN64" s="240" t="str">
        <f t="shared" si="186"/>
        <v/>
      </c>
      <c r="AO64" s="236" t="str">
        <f t="shared" si="186"/>
        <v/>
      </c>
      <c r="AP64" s="237" t="str">
        <f t="shared" si="186"/>
        <v/>
      </c>
      <c r="AQ64" s="238" t="str">
        <f t="shared" si="186"/>
        <v>+</v>
      </c>
      <c r="AR64" s="239" t="str">
        <f t="shared" si="186"/>
        <v/>
      </c>
      <c r="AS64" s="237" t="str">
        <f t="shared" si="186"/>
        <v/>
      </c>
      <c r="AT64" s="237" t="str">
        <f t="shared" si="186"/>
        <v/>
      </c>
      <c r="AU64" s="237" t="str">
        <f t="shared" si="186"/>
        <v>+</v>
      </c>
      <c r="AV64" s="237" t="str">
        <f t="shared" si="186"/>
        <v/>
      </c>
      <c r="AW64" s="237" t="str">
        <f t="shared" si="186"/>
        <v/>
      </c>
      <c r="AX64" s="237" t="str">
        <f t="shared" si="186"/>
        <v/>
      </c>
      <c r="AY64" s="237" t="str">
        <f t="shared" si="186"/>
        <v/>
      </c>
      <c r="AZ64" s="237" t="str">
        <f t="shared" si="186"/>
        <v/>
      </c>
      <c r="BA64" s="240" t="str">
        <f t="shared" si="186"/>
        <v/>
      </c>
      <c r="BB64" s="236" t="str">
        <f t="shared" si="186"/>
        <v/>
      </c>
      <c r="BC64" s="237" t="str">
        <f t="shared" si="186"/>
        <v>+</v>
      </c>
      <c r="BD64" s="237" t="str">
        <f t="shared" si="186"/>
        <v/>
      </c>
      <c r="BE64" s="237" t="str">
        <f t="shared" si="186"/>
        <v/>
      </c>
      <c r="BF64" s="238" t="str">
        <f t="shared" si="186"/>
        <v/>
      </c>
      <c r="BG64" s="239" t="str">
        <f t="shared" si="186"/>
        <v/>
      </c>
      <c r="BH64" s="237" t="str">
        <f t="shared" si="186"/>
        <v/>
      </c>
      <c r="BI64" s="237" t="str">
        <f t="shared" si="186"/>
        <v/>
      </c>
      <c r="BJ64" s="237" t="str">
        <f t="shared" si="186"/>
        <v/>
      </c>
      <c r="BK64" s="237" t="str">
        <f t="shared" si="186"/>
        <v/>
      </c>
      <c r="BL64" s="237" t="str">
        <f t="shared" si="186"/>
        <v/>
      </c>
      <c r="BM64" s="240" t="str">
        <f t="shared" si="186"/>
        <v/>
      </c>
      <c r="BN64" s="236" t="str">
        <f t="shared" si="186"/>
        <v/>
      </c>
      <c r="BO64" s="237" t="str">
        <f t="shared" ref="BO64:CT64" si="187">IF(AND(COUNTIFS(Waste_rating, 1, Waste_subsector, $B64, Waste_ID, BO$8)&gt;0,COUNTIFS(Waste_rating, -1, Waste_subsector, $B64, Waste_ID, BO$8)&gt;0),"+ / –",(IF(COUNTIFS(Waste_rating, 1, Waste_subsector, $B64, Waste_ID, BO$8)&gt;0, "+",(IF(COUNTIFS(Waste_rating, -1, Waste_subsector, $B64, Waste_ID, BO$8)&gt;0,"–", "")))))</f>
        <v/>
      </c>
      <c r="BP64" s="237" t="str">
        <f t="shared" si="187"/>
        <v/>
      </c>
      <c r="BQ64" s="237" t="str">
        <f t="shared" si="187"/>
        <v/>
      </c>
      <c r="BR64" s="237" t="str">
        <f t="shared" si="187"/>
        <v/>
      </c>
      <c r="BS64" s="237" t="str">
        <f t="shared" si="187"/>
        <v/>
      </c>
      <c r="BT64" s="238" t="str">
        <f t="shared" si="187"/>
        <v/>
      </c>
      <c r="BU64" s="239" t="str">
        <f t="shared" si="187"/>
        <v/>
      </c>
      <c r="BV64" s="237" t="str">
        <f t="shared" si="187"/>
        <v/>
      </c>
      <c r="BW64" s="237" t="str">
        <f t="shared" si="187"/>
        <v/>
      </c>
      <c r="BX64" s="237" t="str">
        <f t="shared" si="187"/>
        <v/>
      </c>
      <c r="BY64" s="237" t="str">
        <f t="shared" si="187"/>
        <v/>
      </c>
      <c r="BZ64" s="237" t="str">
        <f t="shared" si="187"/>
        <v/>
      </c>
      <c r="CA64" s="237" t="str">
        <f t="shared" si="187"/>
        <v/>
      </c>
      <c r="CB64" s="240" t="str">
        <f t="shared" si="187"/>
        <v/>
      </c>
      <c r="CC64" s="241" t="str">
        <f t="shared" si="187"/>
        <v/>
      </c>
      <c r="CD64" s="242" t="str">
        <f t="shared" si="187"/>
        <v/>
      </c>
      <c r="CE64" s="243" t="str">
        <f t="shared" si="187"/>
        <v/>
      </c>
      <c r="CF64" s="239" t="str">
        <f t="shared" si="187"/>
        <v/>
      </c>
      <c r="CG64" s="237" t="str">
        <f t="shared" si="187"/>
        <v/>
      </c>
      <c r="CH64" s="237" t="str">
        <f t="shared" si="187"/>
        <v/>
      </c>
      <c r="CI64" s="237" t="str">
        <f t="shared" si="187"/>
        <v/>
      </c>
      <c r="CJ64" s="237" t="str">
        <f t="shared" si="187"/>
        <v/>
      </c>
      <c r="CK64" s="237" t="str">
        <f t="shared" si="187"/>
        <v/>
      </c>
      <c r="CL64" s="240" t="str">
        <f t="shared" si="187"/>
        <v/>
      </c>
      <c r="CM64" s="236" t="str">
        <f t="shared" si="187"/>
        <v/>
      </c>
      <c r="CN64" s="237" t="str">
        <f t="shared" si="187"/>
        <v/>
      </c>
      <c r="CO64" s="237" t="str">
        <f t="shared" si="187"/>
        <v/>
      </c>
      <c r="CP64" s="237" t="str">
        <f t="shared" si="187"/>
        <v/>
      </c>
      <c r="CQ64" s="237" t="str">
        <f t="shared" si="187"/>
        <v/>
      </c>
      <c r="CR64" s="237" t="str">
        <f t="shared" si="187"/>
        <v/>
      </c>
      <c r="CS64" s="237" t="str">
        <f t="shared" si="187"/>
        <v/>
      </c>
      <c r="CT64" s="237" t="str">
        <f t="shared" si="187"/>
        <v/>
      </c>
      <c r="CU64" s="238" t="str">
        <f t="shared" ref="CU64:DX64" si="188">IF(AND(COUNTIFS(Waste_rating, 1, Waste_subsector, $B64, Waste_ID, CU$8)&gt;0,COUNTIFS(Waste_rating, -1, Waste_subsector, $B64, Waste_ID, CU$8)&gt;0),"+ / –",(IF(COUNTIFS(Waste_rating, 1, Waste_subsector, $B64, Waste_ID, CU$8)&gt;0, "+",(IF(COUNTIFS(Waste_rating, -1, Waste_subsector, $B64, Waste_ID, CU$8)&gt;0,"–", "")))))</f>
        <v/>
      </c>
      <c r="CV64" s="239" t="str">
        <f t="shared" si="188"/>
        <v/>
      </c>
      <c r="CW64" s="237" t="str">
        <f t="shared" si="188"/>
        <v/>
      </c>
      <c r="CX64" s="237" t="str">
        <f t="shared" si="188"/>
        <v/>
      </c>
      <c r="CY64" s="237" t="str">
        <f t="shared" si="188"/>
        <v/>
      </c>
      <c r="CZ64" s="237" t="str">
        <f t="shared" si="188"/>
        <v/>
      </c>
      <c r="DA64" s="237" t="str">
        <f t="shared" si="188"/>
        <v/>
      </c>
      <c r="DB64" s="237" t="str">
        <f t="shared" si="188"/>
        <v/>
      </c>
      <c r="DC64" s="237" t="str">
        <f t="shared" si="188"/>
        <v/>
      </c>
      <c r="DD64" s="237" t="str">
        <f t="shared" si="188"/>
        <v/>
      </c>
      <c r="DE64" s="240" t="str">
        <f t="shared" si="188"/>
        <v/>
      </c>
      <c r="DF64" s="241" t="str">
        <f t="shared" si="188"/>
        <v/>
      </c>
      <c r="DG64" s="242" t="str">
        <f t="shared" si="188"/>
        <v/>
      </c>
      <c r="DH64" s="242" t="str">
        <f t="shared" si="188"/>
        <v/>
      </c>
      <c r="DI64" s="242" t="str">
        <f t="shared" si="188"/>
        <v/>
      </c>
      <c r="DJ64" s="242" t="str">
        <f t="shared" si="188"/>
        <v/>
      </c>
      <c r="DK64" s="242" t="str">
        <f t="shared" si="188"/>
        <v/>
      </c>
      <c r="DL64" s="242" t="str">
        <f t="shared" si="188"/>
        <v/>
      </c>
      <c r="DM64" s="242" t="str">
        <f t="shared" si="188"/>
        <v/>
      </c>
      <c r="DN64" s="242" t="str">
        <f t="shared" si="188"/>
        <v/>
      </c>
      <c r="DO64" s="242" t="str">
        <f t="shared" si="188"/>
        <v/>
      </c>
      <c r="DP64" s="242" t="str">
        <f t="shared" si="188"/>
        <v/>
      </c>
      <c r="DQ64" s="242" t="str">
        <f t="shared" si="188"/>
        <v/>
      </c>
      <c r="DR64" s="242" t="str">
        <f t="shared" si="188"/>
        <v/>
      </c>
      <c r="DS64" s="242" t="str">
        <f t="shared" si="188"/>
        <v/>
      </c>
      <c r="DT64" s="242" t="str">
        <f t="shared" si="188"/>
        <v/>
      </c>
      <c r="DU64" s="242" t="str">
        <f t="shared" si="188"/>
        <v/>
      </c>
      <c r="DV64" s="242" t="str">
        <f t="shared" si="188"/>
        <v/>
      </c>
      <c r="DW64" s="242" t="str">
        <f t="shared" si="188"/>
        <v/>
      </c>
      <c r="DX64" s="243" t="str">
        <f t="shared" si="188"/>
        <v/>
      </c>
      <c r="DY64" s="144"/>
    </row>
    <row r="65" spans="1:129" outlineLevel="1" x14ac:dyDescent="0.4">
      <c r="A65" s="36"/>
      <c r="B65" s="153" t="s">
        <v>6</v>
      </c>
      <c r="C65" s="236" t="str">
        <f t="shared" ref="C65:AH65" si="189">IF(AND(COUNTIFS(Waste_rating, 1, Waste_action, $B65, Waste_ID, C$8)&gt;0,COUNTIFS(Waste_rating, -1, Waste_action, $B65, Waste_ID, C$8)&gt;0),"+ / –",(IF(COUNTIFS(Waste_rating, 1, Waste_action, $B65, Waste_ID, C$8)&gt;0, "+",(IF(COUNTIFS(Waste_rating, -1, Waste_action, $B65, Waste_ID, C$8)&gt;0,"–", "")))))</f>
        <v/>
      </c>
      <c r="D65" s="237" t="str">
        <f t="shared" si="189"/>
        <v/>
      </c>
      <c r="E65" s="237" t="str">
        <f t="shared" si="189"/>
        <v/>
      </c>
      <c r="F65" s="237" t="str">
        <f t="shared" si="189"/>
        <v/>
      </c>
      <c r="G65" s="238" t="str">
        <f t="shared" si="189"/>
        <v/>
      </c>
      <c r="H65" s="239" t="str">
        <f t="shared" si="189"/>
        <v/>
      </c>
      <c r="I65" s="237" t="str">
        <f t="shared" si="189"/>
        <v/>
      </c>
      <c r="J65" s="237" t="str">
        <f t="shared" si="189"/>
        <v/>
      </c>
      <c r="K65" s="237" t="str">
        <f t="shared" si="189"/>
        <v/>
      </c>
      <c r="L65" s="240" t="str">
        <f t="shared" si="189"/>
        <v/>
      </c>
      <c r="M65" s="236" t="str">
        <f t="shared" si="189"/>
        <v/>
      </c>
      <c r="N65" s="237" t="str">
        <f t="shared" si="189"/>
        <v/>
      </c>
      <c r="O65" s="237" t="str">
        <f t="shared" si="189"/>
        <v/>
      </c>
      <c r="P65" s="237" t="str">
        <f t="shared" si="189"/>
        <v/>
      </c>
      <c r="Q65" s="237" t="str">
        <f t="shared" si="189"/>
        <v/>
      </c>
      <c r="R65" s="237" t="str">
        <f t="shared" si="189"/>
        <v/>
      </c>
      <c r="S65" s="237" t="str">
        <f t="shared" si="189"/>
        <v/>
      </c>
      <c r="T65" s="237" t="str">
        <f t="shared" si="189"/>
        <v/>
      </c>
      <c r="U65" s="238" t="str">
        <f t="shared" si="189"/>
        <v/>
      </c>
      <c r="V65" s="239" t="str">
        <f t="shared" si="189"/>
        <v/>
      </c>
      <c r="W65" s="237" t="str">
        <f t="shared" si="189"/>
        <v/>
      </c>
      <c r="X65" s="237" t="str">
        <f t="shared" si="189"/>
        <v/>
      </c>
      <c r="Y65" s="237" t="str">
        <f t="shared" si="189"/>
        <v/>
      </c>
      <c r="Z65" s="237" t="str">
        <f t="shared" si="189"/>
        <v/>
      </c>
      <c r="AA65" s="237" t="str">
        <f t="shared" si="189"/>
        <v/>
      </c>
      <c r="AB65" s="240" t="str">
        <f t="shared" si="189"/>
        <v/>
      </c>
      <c r="AC65" s="236" t="str">
        <f t="shared" si="189"/>
        <v/>
      </c>
      <c r="AD65" s="237" t="str">
        <f t="shared" si="189"/>
        <v/>
      </c>
      <c r="AE65" s="237" t="str">
        <f t="shared" si="189"/>
        <v/>
      </c>
      <c r="AF65" s="237" t="str">
        <f t="shared" si="189"/>
        <v/>
      </c>
      <c r="AG65" s="237" t="str">
        <f t="shared" si="189"/>
        <v/>
      </c>
      <c r="AH65" s="238" t="str">
        <f t="shared" si="189"/>
        <v/>
      </c>
      <c r="AI65" s="239" t="str">
        <f t="shared" ref="AI65:BN65" si="190">IF(AND(COUNTIFS(Waste_rating, 1, Waste_action, $B65, Waste_ID, AI$8)&gt;0,COUNTIFS(Waste_rating, -1, Waste_action, $B65, Waste_ID, AI$8)&gt;0),"+ / –",(IF(COUNTIFS(Waste_rating, 1, Waste_action, $B65, Waste_ID, AI$8)&gt;0, "+",(IF(COUNTIFS(Waste_rating, -1, Waste_action, $B65, Waste_ID, AI$8)&gt;0,"–", "")))))</f>
        <v/>
      </c>
      <c r="AJ65" s="237" t="str">
        <f t="shared" si="190"/>
        <v/>
      </c>
      <c r="AK65" s="237" t="str">
        <f t="shared" si="190"/>
        <v/>
      </c>
      <c r="AL65" s="237" t="str">
        <f t="shared" si="190"/>
        <v/>
      </c>
      <c r="AM65" s="237" t="str">
        <f t="shared" si="190"/>
        <v/>
      </c>
      <c r="AN65" s="240" t="str">
        <f t="shared" si="190"/>
        <v/>
      </c>
      <c r="AO65" s="236" t="str">
        <f t="shared" si="190"/>
        <v/>
      </c>
      <c r="AP65" s="237" t="str">
        <f t="shared" si="190"/>
        <v/>
      </c>
      <c r="AQ65" s="238" t="str">
        <f t="shared" si="190"/>
        <v>+</v>
      </c>
      <c r="AR65" s="239" t="str">
        <f t="shared" si="190"/>
        <v/>
      </c>
      <c r="AS65" s="237" t="str">
        <f t="shared" si="190"/>
        <v/>
      </c>
      <c r="AT65" s="237" t="str">
        <f t="shared" si="190"/>
        <v/>
      </c>
      <c r="AU65" s="237" t="str">
        <f t="shared" si="190"/>
        <v>+</v>
      </c>
      <c r="AV65" s="237" t="str">
        <f t="shared" si="190"/>
        <v/>
      </c>
      <c r="AW65" s="237" t="str">
        <f t="shared" si="190"/>
        <v/>
      </c>
      <c r="AX65" s="237" t="str">
        <f t="shared" si="190"/>
        <v/>
      </c>
      <c r="AY65" s="237" t="str">
        <f t="shared" si="190"/>
        <v/>
      </c>
      <c r="AZ65" s="237" t="str">
        <f t="shared" si="190"/>
        <v/>
      </c>
      <c r="BA65" s="240" t="str">
        <f t="shared" si="190"/>
        <v/>
      </c>
      <c r="BB65" s="236" t="str">
        <f t="shared" si="190"/>
        <v/>
      </c>
      <c r="BC65" s="237" t="str">
        <f t="shared" si="190"/>
        <v>+</v>
      </c>
      <c r="BD65" s="237" t="str">
        <f t="shared" si="190"/>
        <v/>
      </c>
      <c r="BE65" s="237" t="str">
        <f t="shared" si="190"/>
        <v/>
      </c>
      <c r="BF65" s="238" t="str">
        <f t="shared" si="190"/>
        <v/>
      </c>
      <c r="BG65" s="239" t="str">
        <f t="shared" si="190"/>
        <v/>
      </c>
      <c r="BH65" s="237" t="str">
        <f t="shared" si="190"/>
        <v/>
      </c>
      <c r="BI65" s="237" t="str">
        <f t="shared" si="190"/>
        <v/>
      </c>
      <c r="BJ65" s="237" t="str">
        <f t="shared" si="190"/>
        <v/>
      </c>
      <c r="BK65" s="237" t="str">
        <f t="shared" si="190"/>
        <v/>
      </c>
      <c r="BL65" s="237" t="str">
        <f t="shared" si="190"/>
        <v/>
      </c>
      <c r="BM65" s="240" t="str">
        <f t="shared" si="190"/>
        <v/>
      </c>
      <c r="BN65" s="236" t="str">
        <f t="shared" si="190"/>
        <v/>
      </c>
      <c r="BO65" s="237" t="str">
        <f t="shared" ref="BO65:CT65" si="191">IF(AND(COUNTIFS(Waste_rating, 1, Waste_action, $B65, Waste_ID, BO$8)&gt;0,COUNTIFS(Waste_rating, -1, Waste_action, $B65, Waste_ID, BO$8)&gt;0),"+ / –",(IF(COUNTIFS(Waste_rating, 1, Waste_action, $B65, Waste_ID, BO$8)&gt;0, "+",(IF(COUNTIFS(Waste_rating, -1, Waste_action, $B65, Waste_ID, BO$8)&gt;0,"–", "")))))</f>
        <v/>
      </c>
      <c r="BP65" s="237" t="str">
        <f t="shared" si="191"/>
        <v/>
      </c>
      <c r="BQ65" s="237" t="str">
        <f t="shared" si="191"/>
        <v/>
      </c>
      <c r="BR65" s="237" t="str">
        <f t="shared" si="191"/>
        <v/>
      </c>
      <c r="BS65" s="237" t="str">
        <f t="shared" si="191"/>
        <v/>
      </c>
      <c r="BT65" s="238" t="str">
        <f t="shared" si="191"/>
        <v/>
      </c>
      <c r="BU65" s="239" t="str">
        <f t="shared" si="191"/>
        <v/>
      </c>
      <c r="BV65" s="237" t="str">
        <f t="shared" si="191"/>
        <v/>
      </c>
      <c r="BW65" s="237" t="str">
        <f t="shared" si="191"/>
        <v/>
      </c>
      <c r="BX65" s="237" t="str">
        <f t="shared" si="191"/>
        <v/>
      </c>
      <c r="BY65" s="237" t="str">
        <f t="shared" si="191"/>
        <v/>
      </c>
      <c r="BZ65" s="237" t="str">
        <f t="shared" si="191"/>
        <v/>
      </c>
      <c r="CA65" s="237" t="str">
        <f t="shared" si="191"/>
        <v/>
      </c>
      <c r="CB65" s="240" t="str">
        <f t="shared" si="191"/>
        <v/>
      </c>
      <c r="CC65" s="241" t="str">
        <f t="shared" si="191"/>
        <v/>
      </c>
      <c r="CD65" s="242" t="str">
        <f t="shared" si="191"/>
        <v/>
      </c>
      <c r="CE65" s="243" t="str">
        <f t="shared" si="191"/>
        <v/>
      </c>
      <c r="CF65" s="239" t="str">
        <f t="shared" si="191"/>
        <v/>
      </c>
      <c r="CG65" s="237" t="str">
        <f t="shared" si="191"/>
        <v/>
      </c>
      <c r="CH65" s="237" t="str">
        <f t="shared" si="191"/>
        <v/>
      </c>
      <c r="CI65" s="237" t="str">
        <f t="shared" si="191"/>
        <v/>
      </c>
      <c r="CJ65" s="237" t="str">
        <f t="shared" si="191"/>
        <v/>
      </c>
      <c r="CK65" s="237" t="str">
        <f t="shared" si="191"/>
        <v/>
      </c>
      <c r="CL65" s="240" t="str">
        <f t="shared" si="191"/>
        <v/>
      </c>
      <c r="CM65" s="236" t="str">
        <f t="shared" si="191"/>
        <v/>
      </c>
      <c r="CN65" s="237" t="str">
        <f t="shared" si="191"/>
        <v/>
      </c>
      <c r="CO65" s="237" t="str">
        <f t="shared" si="191"/>
        <v/>
      </c>
      <c r="CP65" s="237" t="str">
        <f t="shared" si="191"/>
        <v/>
      </c>
      <c r="CQ65" s="237" t="str">
        <f t="shared" si="191"/>
        <v/>
      </c>
      <c r="CR65" s="237" t="str">
        <f t="shared" si="191"/>
        <v/>
      </c>
      <c r="CS65" s="237" t="str">
        <f t="shared" si="191"/>
        <v/>
      </c>
      <c r="CT65" s="237" t="str">
        <f t="shared" si="191"/>
        <v/>
      </c>
      <c r="CU65" s="238" t="str">
        <f t="shared" ref="CU65:DX65" si="192">IF(AND(COUNTIFS(Waste_rating, 1, Waste_action, $B65, Waste_ID, CU$8)&gt;0,COUNTIFS(Waste_rating, -1, Waste_action, $B65, Waste_ID, CU$8)&gt;0),"+ / –",(IF(COUNTIFS(Waste_rating, 1, Waste_action, $B65, Waste_ID, CU$8)&gt;0, "+",(IF(COUNTIFS(Waste_rating, -1, Waste_action, $B65, Waste_ID, CU$8)&gt;0,"–", "")))))</f>
        <v/>
      </c>
      <c r="CV65" s="239" t="str">
        <f t="shared" si="192"/>
        <v/>
      </c>
      <c r="CW65" s="237" t="str">
        <f t="shared" si="192"/>
        <v/>
      </c>
      <c r="CX65" s="237" t="str">
        <f t="shared" si="192"/>
        <v/>
      </c>
      <c r="CY65" s="237" t="str">
        <f t="shared" si="192"/>
        <v/>
      </c>
      <c r="CZ65" s="237" t="str">
        <f t="shared" si="192"/>
        <v/>
      </c>
      <c r="DA65" s="237" t="str">
        <f t="shared" si="192"/>
        <v/>
      </c>
      <c r="DB65" s="237" t="str">
        <f t="shared" si="192"/>
        <v/>
      </c>
      <c r="DC65" s="237" t="str">
        <f t="shared" si="192"/>
        <v/>
      </c>
      <c r="DD65" s="237" t="str">
        <f t="shared" si="192"/>
        <v/>
      </c>
      <c r="DE65" s="240" t="str">
        <f t="shared" si="192"/>
        <v/>
      </c>
      <c r="DF65" s="241" t="str">
        <f t="shared" si="192"/>
        <v/>
      </c>
      <c r="DG65" s="242" t="str">
        <f t="shared" si="192"/>
        <v/>
      </c>
      <c r="DH65" s="242" t="str">
        <f t="shared" si="192"/>
        <v/>
      </c>
      <c r="DI65" s="242" t="str">
        <f t="shared" si="192"/>
        <v/>
      </c>
      <c r="DJ65" s="242" t="str">
        <f t="shared" si="192"/>
        <v/>
      </c>
      <c r="DK65" s="242" t="str">
        <f t="shared" si="192"/>
        <v/>
      </c>
      <c r="DL65" s="242" t="str">
        <f t="shared" si="192"/>
        <v/>
      </c>
      <c r="DM65" s="242" t="str">
        <f t="shared" si="192"/>
        <v/>
      </c>
      <c r="DN65" s="242" t="str">
        <f t="shared" si="192"/>
        <v/>
      </c>
      <c r="DO65" s="242" t="str">
        <f t="shared" si="192"/>
        <v/>
      </c>
      <c r="DP65" s="242" t="str">
        <f t="shared" si="192"/>
        <v/>
      </c>
      <c r="DQ65" s="242" t="str">
        <f t="shared" si="192"/>
        <v/>
      </c>
      <c r="DR65" s="242" t="str">
        <f t="shared" si="192"/>
        <v/>
      </c>
      <c r="DS65" s="242" t="str">
        <f t="shared" si="192"/>
        <v/>
      </c>
      <c r="DT65" s="242" t="str">
        <f t="shared" si="192"/>
        <v/>
      </c>
      <c r="DU65" s="242" t="str">
        <f t="shared" si="192"/>
        <v/>
      </c>
      <c r="DV65" s="242" t="str">
        <f t="shared" si="192"/>
        <v/>
      </c>
      <c r="DW65" s="242" t="str">
        <f t="shared" si="192"/>
        <v/>
      </c>
      <c r="DX65" s="243" t="str">
        <f t="shared" si="192"/>
        <v/>
      </c>
      <c r="DY65" s="144"/>
    </row>
    <row r="66" spans="1:129" ht="23.15" customHeight="1" x14ac:dyDescent="0.4">
      <c r="A66" s="36"/>
      <c r="B66" s="154" t="s">
        <v>148</v>
      </c>
      <c r="C66" s="244"/>
      <c r="D66" s="245"/>
      <c r="E66" s="245"/>
      <c r="F66" s="245"/>
      <c r="G66" s="246"/>
      <c r="H66" s="245"/>
      <c r="I66" s="245"/>
      <c r="J66" s="245"/>
      <c r="K66" s="245"/>
      <c r="L66" s="245"/>
      <c r="M66" s="247"/>
      <c r="N66" s="245"/>
      <c r="O66" s="245"/>
      <c r="P66" s="245"/>
      <c r="Q66" s="245"/>
      <c r="R66" s="245"/>
      <c r="S66" s="245"/>
      <c r="T66" s="245"/>
      <c r="U66" s="246"/>
      <c r="V66" s="245"/>
      <c r="W66" s="245"/>
      <c r="X66" s="245"/>
      <c r="Y66" s="245"/>
      <c r="Z66" s="245"/>
      <c r="AA66" s="245"/>
      <c r="AB66" s="245"/>
      <c r="AC66" s="247"/>
      <c r="AD66" s="245"/>
      <c r="AE66" s="245"/>
      <c r="AF66" s="245"/>
      <c r="AG66" s="245"/>
      <c r="AH66" s="246"/>
      <c r="AI66" s="245"/>
      <c r="AJ66" s="245"/>
      <c r="AK66" s="245"/>
      <c r="AL66" s="245"/>
      <c r="AM66" s="245"/>
      <c r="AN66" s="245"/>
      <c r="AO66" s="247"/>
      <c r="AP66" s="245"/>
      <c r="AQ66" s="246"/>
      <c r="AR66" s="245"/>
      <c r="AS66" s="245"/>
      <c r="AT66" s="245"/>
      <c r="AU66" s="245"/>
      <c r="AV66" s="245"/>
      <c r="AW66" s="245"/>
      <c r="AX66" s="245"/>
      <c r="AY66" s="245"/>
      <c r="AZ66" s="245"/>
      <c r="BA66" s="245"/>
      <c r="BB66" s="247"/>
      <c r="BC66" s="245"/>
      <c r="BD66" s="245"/>
      <c r="BE66" s="245"/>
      <c r="BF66" s="246"/>
      <c r="BG66" s="245"/>
      <c r="BH66" s="245"/>
      <c r="BI66" s="245"/>
      <c r="BJ66" s="245"/>
      <c r="BK66" s="245"/>
      <c r="BL66" s="245"/>
      <c r="BM66" s="245"/>
      <c r="BN66" s="247"/>
      <c r="BO66" s="245"/>
      <c r="BP66" s="245"/>
      <c r="BQ66" s="245"/>
      <c r="BR66" s="245"/>
      <c r="BS66" s="245"/>
      <c r="BT66" s="246"/>
      <c r="BU66" s="245"/>
      <c r="BV66" s="245"/>
      <c r="BW66" s="245"/>
      <c r="BX66" s="245"/>
      <c r="BY66" s="245"/>
      <c r="BZ66" s="245"/>
      <c r="CA66" s="245"/>
      <c r="CB66" s="245"/>
      <c r="CC66" s="245"/>
      <c r="CD66" s="245"/>
      <c r="CE66" s="245"/>
      <c r="CF66" s="245"/>
      <c r="CG66" s="245"/>
      <c r="CH66" s="245"/>
      <c r="CI66" s="245"/>
      <c r="CJ66" s="245"/>
      <c r="CK66" s="245"/>
      <c r="CL66" s="245"/>
      <c r="CM66" s="247"/>
      <c r="CN66" s="245"/>
      <c r="CO66" s="245"/>
      <c r="CP66" s="245"/>
      <c r="CQ66" s="245"/>
      <c r="CR66" s="245"/>
      <c r="CS66" s="245"/>
      <c r="CT66" s="245"/>
      <c r="CU66" s="246"/>
      <c r="CV66" s="245"/>
      <c r="CW66" s="245"/>
      <c r="CX66" s="245"/>
      <c r="CY66" s="245"/>
      <c r="CZ66" s="245"/>
      <c r="DA66" s="245"/>
      <c r="DB66" s="245"/>
      <c r="DC66" s="245"/>
      <c r="DD66" s="245"/>
      <c r="DE66" s="245"/>
      <c r="DF66" s="245"/>
      <c r="DG66" s="245"/>
      <c r="DH66" s="245"/>
      <c r="DI66" s="245"/>
      <c r="DJ66" s="245"/>
      <c r="DK66" s="245"/>
      <c r="DL66" s="245"/>
      <c r="DM66" s="245"/>
      <c r="DN66" s="245"/>
      <c r="DO66" s="245"/>
      <c r="DP66" s="245"/>
      <c r="DQ66" s="245"/>
      <c r="DR66" s="245"/>
      <c r="DS66" s="245"/>
      <c r="DT66" s="245"/>
      <c r="DU66" s="245"/>
      <c r="DV66" s="245"/>
      <c r="DW66" s="245"/>
      <c r="DX66" s="245"/>
      <c r="DY66" s="145"/>
    </row>
    <row r="67" spans="1:129" x14ac:dyDescent="0.4">
      <c r="A67" s="36"/>
      <c r="B67" s="152" t="s">
        <v>3</v>
      </c>
      <c r="C67" s="236" t="str">
        <f t="shared" ref="C67:AH67" si="193">IF(AND(COUNTIFS(Industry_rating, 1, Industry_subsector, $B67, Industry_ID, C$8)&gt;0,COUNTIFS(Industry_rating, -1, Industry_subsector, $B67, Industry_ID, C$8)&gt;0),"+ / –",(IF(COUNTIFS(Industry_rating, 1, Industry_subsector, $B67, Industry_ID, C$8)&gt;0, "+",(IF(COUNTIFS(Industry_rating, -1, Industry_subsector, $B67, Industry_ID, C$8)&gt;0,"–", "")))))</f>
        <v/>
      </c>
      <c r="D67" s="237" t="str">
        <f t="shared" si="193"/>
        <v/>
      </c>
      <c r="E67" s="237" t="str">
        <f t="shared" si="193"/>
        <v/>
      </c>
      <c r="F67" s="237" t="str">
        <f t="shared" si="193"/>
        <v/>
      </c>
      <c r="G67" s="238" t="str">
        <f t="shared" si="193"/>
        <v/>
      </c>
      <c r="H67" s="239" t="str">
        <f t="shared" si="193"/>
        <v/>
      </c>
      <c r="I67" s="237" t="str">
        <f t="shared" si="193"/>
        <v/>
      </c>
      <c r="J67" s="237" t="str">
        <f t="shared" si="193"/>
        <v/>
      </c>
      <c r="K67" s="237" t="str">
        <f t="shared" si="193"/>
        <v/>
      </c>
      <c r="L67" s="240" t="str">
        <f t="shared" si="193"/>
        <v/>
      </c>
      <c r="M67" s="236" t="str">
        <f t="shared" si="193"/>
        <v/>
      </c>
      <c r="N67" s="237" t="str">
        <f t="shared" si="193"/>
        <v/>
      </c>
      <c r="O67" s="237" t="str">
        <f t="shared" si="193"/>
        <v/>
      </c>
      <c r="P67" s="237" t="str">
        <f t="shared" si="193"/>
        <v>+</v>
      </c>
      <c r="Q67" s="237" t="str">
        <f t="shared" si="193"/>
        <v/>
      </c>
      <c r="R67" s="237" t="str">
        <f t="shared" si="193"/>
        <v/>
      </c>
      <c r="S67" s="237" t="str">
        <f t="shared" si="193"/>
        <v/>
      </c>
      <c r="T67" s="237" t="str">
        <f t="shared" si="193"/>
        <v/>
      </c>
      <c r="U67" s="238" t="str">
        <f t="shared" si="193"/>
        <v>+</v>
      </c>
      <c r="V67" s="239" t="str">
        <f t="shared" si="193"/>
        <v/>
      </c>
      <c r="W67" s="237" t="str">
        <f t="shared" si="193"/>
        <v/>
      </c>
      <c r="X67" s="237" t="str">
        <f t="shared" si="193"/>
        <v/>
      </c>
      <c r="Y67" s="237" t="str">
        <f t="shared" si="193"/>
        <v/>
      </c>
      <c r="Z67" s="237" t="str">
        <f t="shared" si="193"/>
        <v/>
      </c>
      <c r="AA67" s="237" t="str">
        <f t="shared" si="193"/>
        <v/>
      </c>
      <c r="AB67" s="240" t="str">
        <f t="shared" si="193"/>
        <v/>
      </c>
      <c r="AC67" s="236" t="str">
        <f t="shared" si="193"/>
        <v/>
      </c>
      <c r="AD67" s="237" t="str">
        <f t="shared" si="193"/>
        <v/>
      </c>
      <c r="AE67" s="237" t="str">
        <f t="shared" si="193"/>
        <v/>
      </c>
      <c r="AF67" s="237" t="str">
        <f t="shared" si="193"/>
        <v/>
      </c>
      <c r="AG67" s="237" t="str">
        <f t="shared" si="193"/>
        <v/>
      </c>
      <c r="AH67" s="238" t="str">
        <f t="shared" si="193"/>
        <v/>
      </c>
      <c r="AI67" s="239" t="str">
        <f t="shared" ref="AI67:BN67" si="194">IF(AND(COUNTIFS(Industry_rating, 1, Industry_subsector, $B67, Industry_ID, AI$8)&gt;0,COUNTIFS(Industry_rating, -1, Industry_subsector, $B67, Industry_ID, AI$8)&gt;0),"+ / –",(IF(COUNTIFS(Industry_rating, 1, Industry_subsector, $B67, Industry_ID, AI$8)&gt;0, "+",(IF(COUNTIFS(Industry_rating, -1, Industry_subsector, $B67, Industry_ID, AI$8)&gt;0,"–", "")))))</f>
        <v/>
      </c>
      <c r="AJ67" s="237" t="str">
        <f t="shared" si="194"/>
        <v/>
      </c>
      <c r="AK67" s="237" t="str">
        <f t="shared" si="194"/>
        <v>+</v>
      </c>
      <c r="AL67" s="237" t="str">
        <f t="shared" si="194"/>
        <v>+</v>
      </c>
      <c r="AM67" s="237" t="str">
        <f t="shared" si="194"/>
        <v/>
      </c>
      <c r="AN67" s="240" t="str">
        <f t="shared" si="194"/>
        <v>+</v>
      </c>
      <c r="AO67" s="236" t="str">
        <f t="shared" si="194"/>
        <v/>
      </c>
      <c r="AP67" s="237" t="str">
        <f t="shared" si="194"/>
        <v/>
      </c>
      <c r="AQ67" s="238" t="str">
        <f t="shared" si="194"/>
        <v/>
      </c>
      <c r="AR67" s="239" t="str">
        <f t="shared" si="194"/>
        <v/>
      </c>
      <c r="AS67" s="237" t="str">
        <f t="shared" si="194"/>
        <v>+</v>
      </c>
      <c r="AT67" s="237" t="str">
        <f t="shared" si="194"/>
        <v/>
      </c>
      <c r="AU67" s="237" t="str">
        <f t="shared" si="194"/>
        <v>+</v>
      </c>
      <c r="AV67" s="237" t="str">
        <f t="shared" si="194"/>
        <v>+ / –</v>
      </c>
      <c r="AW67" s="237" t="str">
        <f t="shared" si="194"/>
        <v/>
      </c>
      <c r="AX67" s="237" t="str">
        <f t="shared" si="194"/>
        <v/>
      </c>
      <c r="AY67" s="237" t="str">
        <f t="shared" si="194"/>
        <v>+</v>
      </c>
      <c r="AZ67" s="237" t="str">
        <f t="shared" si="194"/>
        <v/>
      </c>
      <c r="BA67" s="240" t="str">
        <f t="shared" si="194"/>
        <v/>
      </c>
      <c r="BB67" s="236" t="str">
        <f t="shared" si="194"/>
        <v/>
      </c>
      <c r="BC67" s="237" t="str">
        <f t="shared" si="194"/>
        <v>+</v>
      </c>
      <c r="BD67" s="237" t="str">
        <f t="shared" si="194"/>
        <v/>
      </c>
      <c r="BE67" s="237" t="str">
        <f t="shared" si="194"/>
        <v>+</v>
      </c>
      <c r="BF67" s="238" t="str">
        <f t="shared" si="194"/>
        <v>+</v>
      </c>
      <c r="BG67" s="239" t="str">
        <f t="shared" si="194"/>
        <v/>
      </c>
      <c r="BH67" s="237" t="str">
        <f t="shared" si="194"/>
        <v/>
      </c>
      <c r="BI67" s="237" t="str">
        <f t="shared" si="194"/>
        <v/>
      </c>
      <c r="BJ67" s="237" t="str">
        <f t="shared" si="194"/>
        <v/>
      </c>
      <c r="BK67" s="237" t="str">
        <f t="shared" si="194"/>
        <v/>
      </c>
      <c r="BL67" s="237" t="str">
        <f t="shared" si="194"/>
        <v/>
      </c>
      <c r="BM67" s="240" t="str">
        <f t="shared" si="194"/>
        <v/>
      </c>
      <c r="BN67" s="236" t="str">
        <f t="shared" si="194"/>
        <v/>
      </c>
      <c r="BO67" s="237" t="str">
        <f t="shared" ref="BO67:CT67" si="195">IF(AND(COUNTIFS(Industry_rating, 1, Industry_subsector, $B67, Industry_ID, BO$8)&gt;0,COUNTIFS(Industry_rating, -1, Industry_subsector, $B67, Industry_ID, BO$8)&gt;0),"+ / –",(IF(COUNTIFS(Industry_rating, 1, Industry_subsector, $B67, Industry_ID, BO$8)&gt;0, "+",(IF(COUNTIFS(Industry_rating, -1, Industry_subsector, $B67, Industry_ID, BO$8)&gt;0,"–", "")))))</f>
        <v/>
      </c>
      <c r="BP67" s="237" t="str">
        <f t="shared" si="195"/>
        <v>+</v>
      </c>
      <c r="BQ67" s="237" t="str">
        <f t="shared" si="195"/>
        <v>+</v>
      </c>
      <c r="BR67" s="237" t="str">
        <f t="shared" si="195"/>
        <v/>
      </c>
      <c r="BS67" s="237" t="str">
        <f t="shared" si="195"/>
        <v>+</v>
      </c>
      <c r="BT67" s="238" t="str">
        <f t="shared" si="195"/>
        <v/>
      </c>
      <c r="BU67" s="239" t="str">
        <f t="shared" si="195"/>
        <v/>
      </c>
      <c r="BV67" s="237" t="str">
        <f t="shared" si="195"/>
        <v>+</v>
      </c>
      <c r="BW67" s="237" t="str">
        <f t="shared" si="195"/>
        <v/>
      </c>
      <c r="BX67" s="237" t="str">
        <f t="shared" si="195"/>
        <v>+</v>
      </c>
      <c r="BY67" s="237" t="str">
        <f t="shared" si="195"/>
        <v>+</v>
      </c>
      <c r="BZ67" s="237" t="str">
        <f t="shared" si="195"/>
        <v>+</v>
      </c>
      <c r="CA67" s="237" t="str">
        <f t="shared" si="195"/>
        <v/>
      </c>
      <c r="CB67" s="240" t="str">
        <f t="shared" si="195"/>
        <v/>
      </c>
      <c r="CC67" s="241" t="str">
        <f t="shared" si="195"/>
        <v/>
      </c>
      <c r="CD67" s="242" t="str">
        <f t="shared" si="195"/>
        <v/>
      </c>
      <c r="CE67" s="243" t="str">
        <f t="shared" si="195"/>
        <v/>
      </c>
      <c r="CF67" s="239" t="str">
        <f t="shared" si="195"/>
        <v>+</v>
      </c>
      <c r="CG67" s="237" t="str">
        <f t="shared" si="195"/>
        <v/>
      </c>
      <c r="CH67" s="237" t="str">
        <f t="shared" si="195"/>
        <v/>
      </c>
      <c r="CI67" s="237" t="str">
        <f t="shared" si="195"/>
        <v/>
      </c>
      <c r="CJ67" s="237" t="str">
        <f t="shared" si="195"/>
        <v/>
      </c>
      <c r="CK67" s="237" t="str">
        <f t="shared" si="195"/>
        <v/>
      </c>
      <c r="CL67" s="240" t="str">
        <f t="shared" si="195"/>
        <v/>
      </c>
      <c r="CM67" s="236" t="str">
        <f t="shared" si="195"/>
        <v>+</v>
      </c>
      <c r="CN67" s="237" t="str">
        <f t="shared" si="195"/>
        <v>+</v>
      </c>
      <c r="CO67" s="237" t="str">
        <f t="shared" si="195"/>
        <v/>
      </c>
      <c r="CP67" s="237" t="str">
        <f t="shared" si="195"/>
        <v/>
      </c>
      <c r="CQ67" s="237" t="str">
        <f t="shared" si="195"/>
        <v>+</v>
      </c>
      <c r="CR67" s="237" t="str">
        <f t="shared" si="195"/>
        <v/>
      </c>
      <c r="CS67" s="237" t="str">
        <f t="shared" si="195"/>
        <v/>
      </c>
      <c r="CT67" s="237" t="str">
        <f t="shared" si="195"/>
        <v/>
      </c>
      <c r="CU67" s="238" t="str">
        <f t="shared" ref="CU67:DX67" si="196">IF(AND(COUNTIFS(Industry_rating, 1, Industry_subsector, $B67, Industry_ID, CU$8)&gt;0,COUNTIFS(Industry_rating, -1, Industry_subsector, $B67, Industry_ID, CU$8)&gt;0),"+ / –",(IF(COUNTIFS(Industry_rating, 1, Industry_subsector, $B67, Industry_ID, CU$8)&gt;0, "+",(IF(COUNTIFS(Industry_rating, -1, Industry_subsector, $B67, Industry_ID, CU$8)&gt;0,"–", "")))))</f>
        <v/>
      </c>
      <c r="CV67" s="239" t="str">
        <f t="shared" si="196"/>
        <v/>
      </c>
      <c r="CW67" s="237" t="str">
        <f t="shared" si="196"/>
        <v/>
      </c>
      <c r="CX67" s="237" t="str">
        <f t="shared" si="196"/>
        <v/>
      </c>
      <c r="CY67" s="237" t="str">
        <f t="shared" si="196"/>
        <v/>
      </c>
      <c r="CZ67" s="237" t="str">
        <f t="shared" si="196"/>
        <v/>
      </c>
      <c r="DA67" s="237" t="str">
        <f t="shared" si="196"/>
        <v/>
      </c>
      <c r="DB67" s="237" t="str">
        <f t="shared" si="196"/>
        <v/>
      </c>
      <c r="DC67" s="237" t="str">
        <f t="shared" si="196"/>
        <v/>
      </c>
      <c r="DD67" s="237" t="str">
        <f t="shared" si="196"/>
        <v/>
      </c>
      <c r="DE67" s="240" t="str">
        <f t="shared" si="196"/>
        <v/>
      </c>
      <c r="DF67" s="241" t="str">
        <f t="shared" si="196"/>
        <v/>
      </c>
      <c r="DG67" s="242" t="str">
        <f t="shared" si="196"/>
        <v/>
      </c>
      <c r="DH67" s="242" t="str">
        <f t="shared" si="196"/>
        <v/>
      </c>
      <c r="DI67" s="242" t="str">
        <f t="shared" si="196"/>
        <v/>
      </c>
      <c r="DJ67" s="242" t="str">
        <f t="shared" si="196"/>
        <v/>
      </c>
      <c r="DK67" s="242" t="str">
        <f t="shared" si="196"/>
        <v/>
      </c>
      <c r="DL67" s="242" t="str">
        <f t="shared" si="196"/>
        <v/>
      </c>
      <c r="DM67" s="242" t="str">
        <f t="shared" si="196"/>
        <v/>
      </c>
      <c r="DN67" s="242" t="str">
        <f t="shared" si="196"/>
        <v/>
      </c>
      <c r="DO67" s="242" t="str">
        <f t="shared" si="196"/>
        <v/>
      </c>
      <c r="DP67" s="242" t="str">
        <f t="shared" si="196"/>
        <v/>
      </c>
      <c r="DQ67" s="242" t="str">
        <f t="shared" si="196"/>
        <v/>
      </c>
      <c r="DR67" s="242" t="str">
        <f t="shared" si="196"/>
        <v/>
      </c>
      <c r="DS67" s="242" t="str">
        <f t="shared" si="196"/>
        <v/>
      </c>
      <c r="DT67" s="242" t="str">
        <f t="shared" si="196"/>
        <v/>
      </c>
      <c r="DU67" s="242" t="str">
        <f t="shared" si="196"/>
        <v/>
      </c>
      <c r="DV67" s="242" t="str">
        <f t="shared" si="196"/>
        <v/>
      </c>
      <c r="DW67" s="242" t="str">
        <f t="shared" si="196"/>
        <v/>
      </c>
      <c r="DX67" s="243" t="str">
        <f t="shared" si="196"/>
        <v/>
      </c>
      <c r="DY67" s="145"/>
    </row>
    <row r="68" spans="1:129" outlineLevel="1" x14ac:dyDescent="0.4">
      <c r="A68" s="36"/>
      <c r="B68" s="153" t="s">
        <v>3</v>
      </c>
      <c r="C68" s="236" t="str">
        <f t="shared" ref="C68:AH68" si="197">IF(AND(COUNTIFS(Industry_rating, 1, Industry_action, $B68, Industry_ID, C$8)&gt;0,COUNTIFS(Industry_rating, -1, Industry_action, $B68, Industry_ID, C$8)&gt;0),"+ / –",(IF(COUNTIFS(Industry_rating, 1, Industry_action, $B68, Industry_ID, C$8)&gt;0, "+",(IF(COUNTIFS(Industry_rating, -1, Industry_action, $B68, Industry_ID, C$8)&gt;0,"–", "")))))</f>
        <v/>
      </c>
      <c r="D68" s="237" t="str">
        <f t="shared" si="197"/>
        <v/>
      </c>
      <c r="E68" s="237" t="str">
        <f t="shared" si="197"/>
        <v/>
      </c>
      <c r="F68" s="237" t="str">
        <f t="shared" si="197"/>
        <v/>
      </c>
      <c r="G68" s="238" t="str">
        <f t="shared" si="197"/>
        <v/>
      </c>
      <c r="H68" s="239" t="str">
        <f t="shared" si="197"/>
        <v/>
      </c>
      <c r="I68" s="237" t="str">
        <f t="shared" si="197"/>
        <v/>
      </c>
      <c r="J68" s="237" t="str">
        <f t="shared" si="197"/>
        <v/>
      </c>
      <c r="K68" s="237" t="str">
        <f t="shared" si="197"/>
        <v/>
      </c>
      <c r="L68" s="240" t="str">
        <f t="shared" si="197"/>
        <v/>
      </c>
      <c r="M68" s="236" t="str">
        <f t="shared" si="197"/>
        <v/>
      </c>
      <c r="N68" s="237" t="str">
        <f t="shared" si="197"/>
        <v/>
      </c>
      <c r="O68" s="237" t="str">
        <f t="shared" si="197"/>
        <v/>
      </c>
      <c r="P68" s="237" t="str">
        <f t="shared" si="197"/>
        <v>+</v>
      </c>
      <c r="Q68" s="237" t="str">
        <f t="shared" si="197"/>
        <v/>
      </c>
      <c r="R68" s="237" t="str">
        <f t="shared" si="197"/>
        <v/>
      </c>
      <c r="S68" s="237" t="str">
        <f t="shared" si="197"/>
        <v/>
      </c>
      <c r="T68" s="237" t="str">
        <f t="shared" si="197"/>
        <v/>
      </c>
      <c r="U68" s="238" t="str">
        <f t="shared" si="197"/>
        <v>+</v>
      </c>
      <c r="V68" s="239" t="str">
        <f t="shared" si="197"/>
        <v/>
      </c>
      <c r="W68" s="237" t="str">
        <f t="shared" si="197"/>
        <v/>
      </c>
      <c r="X68" s="237" t="str">
        <f t="shared" si="197"/>
        <v/>
      </c>
      <c r="Y68" s="237" t="str">
        <f t="shared" si="197"/>
        <v/>
      </c>
      <c r="Z68" s="237" t="str">
        <f t="shared" si="197"/>
        <v/>
      </c>
      <c r="AA68" s="237" t="str">
        <f t="shared" si="197"/>
        <v/>
      </c>
      <c r="AB68" s="240" t="str">
        <f t="shared" si="197"/>
        <v/>
      </c>
      <c r="AC68" s="236" t="str">
        <f t="shared" si="197"/>
        <v/>
      </c>
      <c r="AD68" s="237" t="str">
        <f t="shared" si="197"/>
        <v/>
      </c>
      <c r="AE68" s="237" t="str">
        <f t="shared" si="197"/>
        <v/>
      </c>
      <c r="AF68" s="237" t="str">
        <f t="shared" si="197"/>
        <v/>
      </c>
      <c r="AG68" s="237" t="str">
        <f t="shared" si="197"/>
        <v/>
      </c>
      <c r="AH68" s="238" t="str">
        <f t="shared" si="197"/>
        <v/>
      </c>
      <c r="AI68" s="239" t="str">
        <f t="shared" ref="AI68:BN68" si="198">IF(AND(COUNTIFS(Industry_rating, 1, Industry_action, $B68, Industry_ID, AI$8)&gt;0,COUNTIFS(Industry_rating, -1, Industry_action, $B68, Industry_ID, AI$8)&gt;0),"+ / –",(IF(COUNTIFS(Industry_rating, 1, Industry_action, $B68, Industry_ID, AI$8)&gt;0, "+",(IF(COUNTIFS(Industry_rating, -1, Industry_action, $B68, Industry_ID, AI$8)&gt;0,"–", "")))))</f>
        <v/>
      </c>
      <c r="AJ68" s="237" t="str">
        <f t="shared" si="198"/>
        <v/>
      </c>
      <c r="AK68" s="237" t="str">
        <f t="shared" si="198"/>
        <v>+</v>
      </c>
      <c r="AL68" s="237" t="str">
        <f t="shared" si="198"/>
        <v>+</v>
      </c>
      <c r="AM68" s="237" t="str">
        <f t="shared" si="198"/>
        <v/>
      </c>
      <c r="AN68" s="240" t="str">
        <f t="shared" si="198"/>
        <v>+</v>
      </c>
      <c r="AO68" s="236" t="str">
        <f t="shared" si="198"/>
        <v/>
      </c>
      <c r="AP68" s="237" t="str">
        <f t="shared" si="198"/>
        <v/>
      </c>
      <c r="AQ68" s="238" t="str">
        <f t="shared" si="198"/>
        <v/>
      </c>
      <c r="AR68" s="239" t="str">
        <f t="shared" si="198"/>
        <v/>
      </c>
      <c r="AS68" s="237" t="str">
        <f t="shared" si="198"/>
        <v>+</v>
      </c>
      <c r="AT68" s="237" t="str">
        <f t="shared" si="198"/>
        <v/>
      </c>
      <c r="AU68" s="237" t="str">
        <f t="shared" si="198"/>
        <v>+</v>
      </c>
      <c r="AV68" s="237" t="str">
        <f t="shared" si="198"/>
        <v>+ / –</v>
      </c>
      <c r="AW68" s="237" t="str">
        <f t="shared" si="198"/>
        <v/>
      </c>
      <c r="AX68" s="237" t="str">
        <f t="shared" si="198"/>
        <v/>
      </c>
      <c r="AY68" s="237" t="str">
        <f t="shared" si="198"/>
        <v>+</v>
      </c>
      <c r="AZ68" s="237" t="str">
        <f t="shared" si="198"/>
        <v/>
      </c>
      <c r="BA68" s="240" t="str">
        <f t="shared" si="198"/>
        <v/>
      </c>
      <c r="BB68" s="236" t="str">
        <f t="shared" si="198"/>
        <v/>
      </c>
      <c r="BC68" s="237" t="str">
        <f t="shared" si="198"/>
        <v>+</v>
      </c>
      <c r="BD68" s="237" t="str">
        <f t="shared" si="198"/>
        <v/>
      </c>
      <c r="BE68" s="237" t="str">
        <f t="shared" si="198"/>
        <v>+</v>
      </c>
      <c r="BF68" s="238" t="str">
        <f t="shared" si="198"/>
        <v>+</v>
      </c>
      <c r="BG68" s="239" t="str">
        <f t="shared" si="198"/>
        <v/>
      </c>
      <c r="BH68" s="237" t="str">
        <f t="shared" si="198"/>
        <v/>
      </c>
      <c r="BI68" s="237" t="str">
        <f t="shared" si="198"/>
        <v/>
      </c>
      <c r="BJ68" s="237" t="str">
        <f t="shared" si="198"/>
        <v/>
      </c>
      <c r="BK68" s="237" t="str">
        <f t="shared" si="198"/>
        <v/>
      </c>
      <c r="BL68" s="237" t="str">
        <f t="shared" si="198"/>
        <v/>
      </c>
      <c r="BM68" s="240" t="str">
        <f t="shared" si="198"/>
        <v/>
      </c>
      <c r="BN68" s="236" t="str">
        <f t="shared" si="198"/>
        <v/>
      </c>
      <c r="BO68" s="237" t="str">
        <f t="shared" ref="BO68:CT68" si="199">IF(AND(COUNTIFS(Industry_rating, 1, Industry_action, $B68, Industry_ID, BO$8)&gt;0,COUNTIFS(Industry_rating, -1, Industry_action, $B68, Industry_ID, BO$8)&gt;0),"+ / –",(IF(COUNTIFS(Industry_rating, 1, Industry_action, $B68, Industry_ID, BO$8)&gt;0, "+",(IF(COUNTIFS(Industry_rating, -1, Industry_action, $B68, Industry_ID, BO$8)&gt;0,"–", "")))))</f>
        <v/>
      </c>
      <c r="BP68" s="237" t="str">
        <f t="shared" si="199"/>
        <v>+</v>
      </c>
      <c r="BQ68" s="237" t="str">
        <f t="shared" si="199"/>
        <v>+</v>
      </c>
      <c r="BR68" s="237" t="str">
        <f t="shared" si="199"/>
        <v/>
      </c>
      <c r="BS68" s="237" t="str">
        <f t="shared" si="199"/>
        <v>+</v>
      </c>
      <c r="BT68" s="238" t="str">
        <f t="shared" si="199"/>
        <v/>
      </c>
      <c r="BU68" s="239" t="str">
        <f t="shared" si="199"/>
        <v/>
      </c>
      <c r="BV68" s="237" t="str">
        <f t="shared" si="199"/>
        <v>+</v>
      </c>
      <c r="BW68" s="237" t="str">
        <f t="shared" si="199"/>
        <v/>
      </c>
      <c r="BX68" s="237" t="str">
        <f t="shared" si="199"/>
        <v>+</v>
      </c>
      <c r="BY68" s="237" t="str">
        <f t="shared" si="199"/>
        <v>+</v>
      </c>
      <c r="BZ68" s="237" t="str">
        <f t="shared" si="199"/>
        <v>+</v>
      </c>
      <c r="CA68" s="237" t="str">
        <f t="shared" si="199"/>
        <v/>
      </c>
      <c r="CB68" s="240" t="str">
        <f t="shared" si="199"/>
        <v/>
      </c>
      <c r="CC68" s="241" t="str">
        <f t="shared" si="199"/>
        <v/>
      </c>
      <c r="CD68" s="242" t="str">
        <f t="shared" si="199"/>
        <v/>
      </c>
      <c r="CE68" s="243" t="str">
        <f t="shared" si="199"/>
        <v/>
      </c>
      <c r="CF68" s="239" t="str">
        <f t="shared" si="199"/>
        <v>+</v>
      </c>
      <c r="CG68" s="237" t="str">
        <f t="shared" si="199"/>
        <v/>
      </c>
      <c r="CH68" s="237" t="str">
        <f t="shared" si="199"/>
        <v/>
      </c>
      <c r="CI68" s="237" t="str">
        <f t="shared" si="199"/>
        <v/>
      </c>
      <c r="CJ68" s="237" t="str">
        <f t="shared" si="199"/>
        <v/>
      </c>
      <c r="CK68" s="237" t="str">
        <f t="shared" si="199"/>
        <v/>
      </c>
      <c r="CL68" s="240" t="str">
        <f t="shared" si="199"/>
        <v/>
      </c>
      <c r="CM68" s="236" t="str">
        <f t="shared" si="199"/>
        <v>+</v>
      </c>
      <c r="CN68" s="237" t="str">
        <f t="shared" si="199"/>
        <v>+</v>
      </c>
      <c r="CO68" s="237" t="str">
        <f t="shared" si="199"/>
        <v/>
      </c>
      <c r="CP68" s="237" t="str">
        <f t="shared" si="199"/>
        <v/>
      </c>
      <c r="CQ68" s="237" t="str">
        <f t="shared" si="199"/>
        <v>+</v>
      </c>
      <c r="CR68" s="237" t="str">
        <f t="shared" si="199"/>
        <v/>
      </c>
      <c r="CS68" s="237" t="str">
        <f t="shared" si="199"/>
        <v/>
      </c>
      <c r="CT68" s="237" t="str">
        <f t="shared" si="199"/>
        <v/>
      </c>
      <c r="CU68" s="238" t="str">
        <f t="shared" ref="CU68:DX68" si="200">IF(AND(COUNTIFS(Industry_rating, 1, Industry_action, $B68, Industry_ID, CU$8)&gt;0,COUNTIFS(Industry_rating, -1, Industry_action, $B68, Industry_ID, CU$8)&gt;0),"+ / –",(IF(COUNTIFS(Industry_rating, 1, Industry_action, $B68, Industry_ID, CU$8)&gt;0, "+",(IF(COUNTIFS(Industry_rating, -1, Industry_action, $B68, Industry_ID, CU$8)&gt;0,"–", "")))))</f>
        <v/>
      </c>
      <c r="CV68" s="239" t="str">
        <f t="shared" si="200"/>
        <v/>
      </c>
      <c r="CW68" s="237" t="str">
        <f t="shared" si="200"/>
        <v/>
      </c>
      <c r="CX68" s="237" t="str">
        <f t="shared" si="200"/>
        <v/>
      </c>
      <c r="CY68" s="237" t="str">
        <f t="shared" si="200"/>
        <v/>
      </c>
      <c r="CZ68" s="237" t="str">
        <f t="shared" si="200"/>
        <v/>
      </c>
      <c r="DA68" s="237" t="str">
        <f t="shared" si="200"/>
        <v/>
      </c>
      <c r="DB68" s="237" t="str">
        <f t="shared" si="200"/>
        <v/>
      </c>
      <c r="DC68" s="237" t="str">
        <f t="shared" si="200"/>
        <v/>
      </c>
      <c r="DD68" s="237" t="str">
        <f t="shared" si="200"/>
        <v/>
      </c>
      <c r="DE68" s="240" t="str">
        <f t="shared" si="200"/>
        <v/>
      </c>
      <c r="DF68" s="241" t="str">
        <f t="shared" si="200"/>
        <v/>
      </c>
      <c r="DG68" s="242" t="str">
        <f t="shared" si="200"/>
        <v/>
      </c>
      <c r="DH68" s="242" t="str">
        <f t="shared" si="200"/>
        <v/>
      </c>
      <c r="DI68" s="242" t="str">
        <f t="shared" si="200"/>
        <v/>
      </c>
      <c r="DJ68" s="242" t="str">
        <f t="shared" si="200"/>
        <v/>
      </c>
      <c r="DK68" s="242" t="str">
        <f t="shared" si="200"/>
        <v/>
      </c>
      <c r="DL68" s="242" t="str">
        <f t="shared" si="200"/>
        <v/>
      </c>
      <c r="DM68" s="242" t="str">
        <f t="shared" si="200"/>
        <v/>
      </c>
      <c r="DN68" s="242" t="str">
        <f t="shared" si="200"/>
        <v/>
      </c>
      <c r="DO68" s="242" t="str">
        <f t="shared" si="200"/>
        <v/>
      </c>
      <c r="DP68" s="242" t="str">
        <f t="shared" si="200"/>
        <v/>
      </c>
      <c r="DQ68" s="242" t="str">
        <f t="shared" si="200"/>
        <v/>
      </c>
      <c r="DR68" s="242" t="str">
        <f t="shared" si="200"/>
        <v/>
      </c>
      <c r="DS68" s="242" t="str">
        <f t="shared" si="200"/>
        <v/>
      </c>
      <c r="DT68" s="242" t="str">
        <f t="shared" si="200"/>
        <v/>
      </c>
      <c r="DU68" s="242" t="str">
        <f t="shared" si="200"/>
        <v/>
      </c>
      <c r="DV68" s="242" t="str">
        <f t="shared" si="200"/>
        <v/>
      </c>
      <c r="DW68" s="242" t="str">
        <f t="shared" si="200"/>
        <v/>
      </c>
      <c r="DX68" s="243" t="str">
        <f t="shared" si="200"/>
        <v/>
      </c>
      <c r="DY68" s="145"/>
    </row>
    <row r="69" spans="1:129" x14ac:dyDescent="0.4">
      <c r="A69" s="36"/>
      <c r="B69" s="152" t="s">
        <v>1</v>
      </c>
      <c r="C69" s="236" t="str">
        <f t="shared" ref="C69:AH69" si="201">IF(AND(COUNTIFS(Industry_rating, 1, Industry_subsector, $B69, Industry_ID, C$8)&gt;0,COUNTIFS(Industry_rating, -1, Industry_subsector, $B69, Industry_ID, C$8)&gt;0),"+ / –",(IF(COUNTIFS(Industry_rating, 1, Industry_subsector, $B69, Industry_ID, C$8)&gt;0, "+",(IF(COUNTIFS(Industry_rating, -1, Industry_subsector, $B69, Industry_ID, C$8)&gt;0,"–", "")))))</f>
        <v/>
      </c>
      <c r="D69" s="237" t="str">
        <f t="shared" si="201"/>
        <v/>
      </c>
      <c r="E69" s="237" t="str">
        <f t="shared" si="201"/>
        <v/>
      </c>
      <c r="F69" s="237" t="str">
        <f t="shared" si="201"/>
        <v/>
      </c>
      <c r="G69" s="238" t="str">
        <f t="shared" si="201"/>
        <v/>
      </c>
      <c r="H69" s="239" t="str">
        <f t="shared" si="201"/>
        <v/>
      </c>
      <c r="I69" s="237" t="str">
        <f t="shared" si="201"/>
        <v/>
      </c>
      <c r="J69" s="237" t="str">
        <f t="shared" si="201"/>
        <v/>
      </c>
      <c r="K69" s="237" t="str">
        <f t="shared" si="201"/>
        <v/>
      </c>
      <c r="L69" s="240" t="str">
        <f t="shared" si="201"/>
        <v/>
      </c>
      <c r="M69" s="236" t="str">
        <f t="shared" si="201"/>
        <v/>
      </c>
      <c r="N69" s="237" t="str">
        <f t="shared" si="201"/>
        <v/>
      </c>
      <c r="O69" s="237" t="str">
        <f t="shared" si="201"/>
        <v/>
      </c>
      <c r="P69" s="237" t="str">
        <f t="shared" si="201"/>
        <v>+ / –</v>
      </c>
      <c r="Q69" s="237" t="str">
        <f t="shared" si="201"/>
        <v/>
      </c>
      <c r="R69" s="237" t="str">
        <f t="shared" si="201"/>
        <v/>
      </c>
      <c r="S69" s="237" t="str">
        <f t="shared" si="201"/>
        <v/>
      </c>
      <c r="T69" s="237" t="str">
        <f t="shared" si="201"/>
        <v/>
      </c>
      <c r="U69" s="238" t="str">
        <f t="shared" si="201"/>
        <v>+ / –</v>
      </c>
      <c r="V69" s="239" t="str">
        <f t="shared" si="201"/>
        <v/>
      </c>
      <c r="W69" s="237" t="str">
        <f t="shared" si="201"/>
        <v/>
      </c>
      <c r="X69" s="237" t="str">
        <f t="shared" si="201"/>
        <v/>
      </c>
      <c r="Y69" s="237" t="str">
        <f t="shared" si="201"/>
        <v/>
      </c>
      <c r="Z69" s="237" t="str">
        <f t="shared" si="201"/>
        <v/>
      </c>
      <c r="AA69" s="237" t="str">
        <f t="shared" si="201"/>
        <v/>
      </c>
      <c r="AB69" s="240" t="str">
        <f t="shared" si="201"/>
        <v/>
      </c>
      <c r="AC69" s="236" t="str">
        <f t="shared" si="201"/>
        <v/>
      </c>
      <c r="AD69" s="237" t="str">
        <f t="shared" si="201"/>
        <v/>
      </c>
      <c r="AE69" s="237" t="str">
        <f t="shared" si="201"/>
        <v/>
      </c>
      <c r="AF69" s="237" t="str">
        <f t="shared" si="201"/>
        <v/>
      </c>
      <c r="AG69" s="237" t="str">
        <f t="shared" si="201"/>
        <v/>
      </c>
      <c r="AH69" s="238" t="str">
        <f t="shared" si="201"/>
        <v/>
      </c>
      <c r="AI69" s="239" t="str">
        <f t="shared" ref="AI69:BN69" si="202">IF(AND(COUNTIFS(Industry_rating, 1, Industry_subsector, $B69, Industry_ID, AI$8)&gt;0,COUNTIFS(Industry_rating, -1, Industry_subsector, $B69, Industry_ID, AI$8)&gt;0),"+ / –",(IF(COUNTIFS(Industry_rating, 1, Industry_subsector, $B69, Industry_ID, AI$8)&gt;0, "+",(IF(COUNTIFS(Industry_rating, -1, Industry_subsector, $B69, Industry_ID, AI$8)&gt;0,"–", "")))))</f>
        <v/>
      </c>
      <c r="AJ69" s="237" t="str">
        <f t="shared" si="202"/>
        <v/>
      </c>
      <c r="AK69" s="237" t="str">
        <f t="shared" si="202"/>
        <v/>
      </c>
      <c r="AL69" s="237" t="str">
        <f t="shared" si="202"/>
        <v>+ / –</v>
      </c>
      <c r="AM69" s="237" t="str">
        <f t="shared" si="202"/>
        <v/>
      </c>
      <c r="AN69" s="240" t="str">
        <f t="shared" si="202"/>
        <v>+ / –</v>
      </c>
      <c r="AO69" s="236" t="str">
        <f t="shared" si="202"/>
        <v>+</v>
      </c>
      <c r="AP69" s="237" t="str">
        <f t="shared" si="202"/>
        <v>+</v>
      </c>
      <c r="AQ69" s="238" t="str">
        <f t="shared" si="202"/>
        <v/>
      </c>
      <c r="AR69" s="239" t="str">
        <f t="shared" si="202"/>
        <v/>
      </c>
      <c r="AS69" s="237" t="str">
        <f t="shared" si="202"/>
        <v>+</v>
      </c>
      <c r="AT69" s="237" t="str">
        <f t="shared" si="202"/>
        <v>+</v>
      </c>
      <c r="AU69" s="237" t="str">
        <f t="shared" si="202"/>
        <v>+</v>
      </c>
      <c r="AV69" s="237" t="str">
        <f t="shared" si="202"/>
        <v>+</v>
      </c>
      <c r="AW69" s="237" t="str">
        <f t="shared" si="202"/>
        <v/>
      </c>
      <c r="AX69" s="237" t="str">
        <f t="shared" si="202"/>
        <v/>
      </c>
      <c r="AY69" s="237" t="str">
        <f t="shared" si="202"/>
        <v>+</v>
      </c>
      <c r="AZ69" s="237" t="str">
        <f t="shared" si="202"/>
        <v/>
      </c>
      <c r="BA69" s="240" t="str">
        <f t="shared" si="202"/>
        <v/>
      </c>
      <c r="BB69" s="236" t="str">
        <f t="shared" si="202"/>
        <v>+</v>
      </c>
      <c r="BC69" s="237" t="str">
        <f t="shared" si="202"/>
        <v>+</v>
      </c>
      <c r="BD69" s="237" t="str">
        <f t="shared" si="202"/>
        <v/>
      </c>
      <c r="BE69" s="237" t="str">
        <f t="shared" si="202"/>
        <v>+</v>
      </c>
      <c r="BF69" s="238" t="str">
        <f t="shared" si="202"/>
        <v>+</v>
      </c>
      <c r="BG69" s="239" t="str">
        <f t="shared" si="202"/>
        <v/>
      </c>
      <c r="BH69" s="237" t="str">
        <f t="shared" si="202"/>
        <v/>
      </c>
      <c r="BI69" s="237" t="str">
        <f t="shared" si="202"/>
        <v/>
      </c>
      <c r="BJ69" s="237" t="str">
        <f t="shared" si="202"/>
        <v/>
      </c>
      <c r="BK69" s="237" t="str">
        <f t="shared" si="202"/>
        <v/>
      </c>
      <c r="BL69" s="237" t="str">
        <f t="shared" si="202"/>
        <v/>
      </c>
      <c r="BM69" s="240" t="str">
        <f t="shared" si="202"/>
        <v/>
      </c>
      <c r="BN69" s="236" t="str">
        <f t="shared" si="202"/>
        <v/>
      </c>
      <c r="BO69" s="237" t="str">
        <f t="shared" ref="BO69:CT69" si="203">IF(AND(COUNTIFS(Industry_rating, 1, Industry_subsector, $B69, Industry_ID, BO$8)&gt;0,COUNTIFS(Industry_rating, -1, Industry_subsector, $B69, Industry_ID, BO$8)&gt;0),"+ / –",(IF(COUNTIFS(Industry_rating, 1, Industry_subsector, $B69, Industry_ID, BO$8)&gt;0, "+",(IF(COUNTIFS(Industry_rating, -1, Industry_subsector, $B69, Industry_ID, BO$8)&gt;0,"–", "")))))</f>
        <v/>
      </c>
      <c r="BP69" s="237" t="str">
        <f t="shared" si="203"/>
        <v>+</v>
      </c>
      <c r="BQ69" s="237" t="str">
        <f t="shared" si="203"/>
        <v>+ / –</v>
      </c>
      <c r="BR69" s="237" t="str">
        <f t="shared" si="203"/>
        <v/>
      </c>
      <c r="BS69" s="237" t="str">
        <f t="shared" si="203"/>
        <v>+ / –</v>
      </c>
      <c r="BT69" s="238" t="str">
        <f t="shared" si="203"/>
        <v/>
      </c>
      <c r="BU69" s="239" t="str">
        <f t="shared" si="203"/>
        <v/>
      </c>
      <c r="BV69" s="237" t="str">
        <f t="shared" si="203"/>
        <v>+</v>
      </c>
      <c r="BW69" s="237" t="str">
        <f t="shared" si="203"/>
        <v/>
      </c>
      <c r="BX69" s="237" t="str">
        <f t="shared" si="203"/>
        <v>+ / –</v>
      </c>
      <c r="BY69" s="237" t="str">
        <f t="shared" si="203"/>
        <v>+</v>
      </c>
      <c r="BZ69" s="237" t="str">
        <f t="shared" si="203"/>
        <v>+</v>
      </c>
      <c r="CA69" s="237" t="str">
        <f t="shared" si="203"/>
        <v/>
      </c>
      <c r="CB69" s="240" t="str">
        <f t="shared" si="203"/>
        <v/>
      </c>
      <c r="CC69" s="241" t="str">
        <f t="shared" si="203"/>
        <v/>
      </c>
      <c r="CD69" s="242" t="str">
        <f t="shared" si="203"/>
        <v/>
      </c>
      <c r="CE69" s="243" t="str">
        <f t="shared" si="203"/>
        <v/>
      </c>
      <c r="CF69" s="239" t="str">
        <f t="shared" si="203"/>
        <v>+</v>
      </c>
      <c r="CG69" s="237" t="str">
        <f t="shared" si="203"/>
        <v/>
      </c>
      <c r="CH69" s="237" t="str">
        <f t="shared" si="203"/>
        <v/>
      </c>
      <c r="CI69" s="237" t="str">
        <f t="shared" si="203"/>
        <v/>
      </c>
      <c r="CJ69" s="237" t="str">
        <f t="shared" si="203"/>
        <v/>
      </c>
      <c r="CK69" s="237" t="str">
        <f t="shared" si="203"/>
        <v/>
      </c>
      <c r="CL69" s="240" t="str">
        <f t="shared" si="203"/>
        <v/>
      </c>
      <c r="CM69" s="236" t="str">
        <f t="shared" si="203"/>
        <v>+</v>
      </c>
      <c r="CN69" s="237" t="str">
        <f t="shared" si="203"/>
        <v/>
      </c>
      <c r="CO69" s="237" t="str">
        <f t="shared" si="203"/>
        <v/>
      </c>
      <c r="CP69" s="237" t="str">
        <f t="shared" si="203"/>
        <v/>
      </c>
      <c r="CQ69" s="237" t="str">
        <f t="shared" si="203"/>
        <v>+ / –</v>
      </c>
      <c r="CR69" s="237" t="str">
        <f t="shared" si="203"/>
        <v/>
      </c>
      <c r="CS69" s="237" t="str">
        <f t="shared" si="203"/>
        <v/>
      </c>
      <c r="CT69" s="237" t="str">
        <f t="shared" si="203"/>
        <v/>
      </c>
      <c r="CU69" s="238" t="str">
        <f t="shared" ref="CU69:DX69" si="204">IF(AND(COUNTIFS(Industry_rating, 1, Industry_subsector, $B69, Industry_ID, CU$8)&gt;0,COUNTIFS(Industry_rating, -1, Industry_subsector, $B69, Industry_ID, CU$8)&gt;0),"+ / –",(IF(COUNTIFS(Industry_rating, 1, Industry_subsector, $B69, Industry_ID, CU$8)&gt;0, "+",(IF(COUNTIFS(Industry_rating, -1, Industry_subsector, $B69, Industry_ID, CU$8)&gt;0,"–", "")))))</f>
        <v/>
      </c>
      <c r="CV69" s="239" t="str">
        <f t="shared" si="204"/>
        <v/>
      </c>
      <c r="CW69" s="237" t="str">
        <f t="shared" si="204"/>
        <v/>
      </c>
      <c r="CX69" s="237" t="str">
        <f t="shared" si="204"/>
        <v/>
      </c>
      <c r="CY69" s="237" t="str">
        <f t="shared" si="204"/>
        <v/>
      </c>
      <c r="CZ69" s="237" t="str">
        <f t="shared" si="204"/>
        <v/>
      </c>
      <c r="DA69" s="237" t="str">
        <f t="shared" si="204"/>
        <v/>
      </c>
      <c r="DB69" s="237" t="str">
        <f t="shared" si="204"/>
        <v/>
      </c>
      <c r="DC69" s="237" t="str">
        <f t="shared" si="204"/>
        <v/>
      </c>
      <c r="DD69" s="237" t="str">
        <f t="shared" si="204"/>
        <v/>
      </c>
      <c r="DE69" s="240" t="str">
        <f t="shared" si="204"/>
        <v/>
      </c>
      <c r="DF69" s="241" t="str">
        <f t="shared" si="204"/>
        <v/>
      </c>
      <c r="DG69" s="242" t="str">
        <f t="shared" si="204"/>
        <v/>
      </c>
      <c r="DH69" s="242" t="str">
        <f t="shared" si="204"/>
        <v/>
      </c>
      <c r="DI69" s="242" t="str">
        <f t="shared" si="204"/>
        <v/>
      </c>
      <c r="DJ69" s="242" t="str">
        <f t="shared" si="204"/>
        <v/>
      </c>
      <c r="DK69" s="242" t="str">
        <f t="shared" si="204"/>
        <v/>
      </c>
      <c r="DL69" s="242" t="str">
        <f t="shared" si="204"/>
        <v/>
      </c>
      <c r="DM69" s="242" t="str">
        <f t="shared" si="204"/>
        <v/>
      </c>
      <c r="DN69" s="242" t="str">
        <f t="shared" si="204"/>
        <v/>
      </c>
      <c r="DO69" s="242" t="str">
        <f t="shared" si="204"/>
        <v/>
      </c>
      <c r="DP69" s="242" t="str">
        <f t="shared" si="204"/>
        <v/>
      </c>
      <c r="DQ69" s="242" t="str">
        <f t="shared" si="204"/>
        <v/>
      </c>
      <c r="DR69" s="242" t="str">
        <f t="shared" si="204"/>
        <v/>
      </c>
      <c r="DS69" s="242" t="str">
        <f t="shared" si="204"/>
        <v/>
      </c>
      <c r="DT69" s="242" t="str">
        <f t="shared" si="204"/>
        <v/>
      </c>
      <c r="DU69" s="242" t="str">
        <f t="shared" si="204"/>
        <v/>
      </c>
      <c r="DV69" s="242" t="str">
        <f t="shared" si="204"/>
        <v/>
      </c>
      <c r="DW69" s="242" t="str">
        <f t="shared" si="204"/>
        <v/>
      </c>
      <c r="DX69" s="243" t="str">
        <f t="shared" si="204"/>
        <v/>
      </c>
      <c r="DY69" s="145"/>
    </row>
    <row r="70" spans="1:129" outlineLevel="1" x14ac:dyDescent="0.4">
      <c r="A70" s="36"/>
      <c r="B70" s="153" t="s">
        <v>11</v>
      </c>
      <c r="C70" s="236" t="str">
        <f t="shared" ref="C70:L71" si="205">IF(AND(COUNTIFS(Industry_rating, 1, Industry_action, $B70, Industry_ID, C$8)&gt;0,COUNTIFS(Industry_rating, -1, Industry_action, $B70, Industry_ID, C$8)&gt;0),"+ / –",(IF(COUNTIFS(Industry_rating, 1, Industry_action, $B70, Industry_ID, C$8)&gt;0, "+",(IF(COUNTIFS(Industry_rating, -1, Industry_action, $B70, Industry_ID, C$8)&gt;0,"–", "")))))</f>
        <v/>
      </c>
      <c r="D70" s="237" t="str">
        <f t="shared" si="205"/>
        <v/>
      </c>
      <c r="E70" s="237" t="str">
        <f t="shared" si="205"/>
        <v/>
      </c>
      <c r="F70" s="237" t="str">
        <f t="shared" si="205"/>
        <v/>
      </c>
      <c r="G70" s="238" t="str">
        <f t="shared" si="205"/>
        <v/>
      </c>
      <c r="H70" s="239" t="str">
        <f t="shared" si="205"/>
        <v/>
      </c>
      <c r="I70" s="237" t="str">
        <f t="shared" si="205"/>
        <v/>
      </c>
      <c r="J70" s="237" t="str">
        <f t="shared" si="205"/>
        <v/>
      </c>
      <c r="K70" s="237" t="str">
        <f t="shared" si="205"/>
        <v/>
      </c>
      <c r="L70" s="240" t="str">
        <f t="shared" si="205"/>
        <v/>
      </c>
      <c r="M70" s="236" t="str">
        <f t="shared" ref="M70:V71" si="206">IF(AND(COUNTIFS(Industry_rating, 1, Industry_action, $B70, Industry_ID, M$8)&gt;0,COUNTIFS(Industry_rating, -1, Industry_action, $B70, Industry_ID, M$8)&gt;0),"+ / –",(IF(COUNTIFS(Industry_rating, 1, Industry_action, $B70, Industry_ID, M$8)&gt;0, "+",(IF(COUNTIFS(Industry_rating, -1, Industry_action, $B70, Industry_ID, M$8)&gt;0,"–", "")))))</f>
        <v/>
      </c>
      <c r="N70" s="237" t="str">
        <f t="shared" si="206"/>
        <v/>
      </c>
      <c r="O70" s="237" t="str">
        <f t="shared" si="206"/>
        <v/>
      </c>
      <c r="P70" s="237" t="str">
        <f t="shared" si="206"/>
        <v>+ / –</v>
      </c>
      <c r="Q70" s="237" t="str">
        <f t="shared" si="206"/>
        <v/>
      </c>
      <c r="R70" s="237" t="str">
        <f t="shared" si="206"/>
        <v/>
      </c>
      <c r="S70" s="237" t="str">
        <f t="shared" si="206"/>
        <v/>
      </c>
      <c r="T70" s="237" t="str">
        <f t="shared" si="206"/>
        <v/>
      </c>
      <c r="U70" s="238" t="str">
        <f t="shared" si="206"/>
        <v>+ / –</v>
      </c>
      <c r="V70" s="239" t="str">
        <f t="shared" si="206"/>
        <v/>
      </c>
      <c r="W70" s="237" t="str">
        <f t="shared" ref="W70:AF71" si="207">IF(AND(COUNTIFS(Industry_rating, 1, Industry_action, $B70, Industry_ID, W$8)&gt;0,COUNTIFS(Industry_rating, -1, Industry_action, $B70, Industry_ID, W$8)&gt;0),"+ / –",(IF(COUNTIFS(Industry_rating, 1, Industry_action, $B70, Industry_ID, W$8)&gt;0, "+",(IF(COUNTIFS(Industry_rating, -1, Industry_action, $B70, Industry_ID, W$8)&gt;0,"–", "")))))</f>
        <v/>
      </c>
      <c r="X70" s="237" t="str">
        <f t="shared" si="207"/>
        <v/>
      </c>
      <c r="Y70" s="237" t="str">
        <f t="shared" si="207"/>
        <v/>
      </c>
      <c r="Z70" s="237" t="str">
        <f t="shared" si="207"/>
        <v/>
      </c>
      <c r="AA70" s="237" t="str">
        <f t="shared" si="207"/>
        <v/>
      </c>
      <c r="AB70" s="240" t="str">
        <f t="shared" si="207"/>
        <v/>
      </c>
      <c r="AC70" s="236" t="str">
        <f t="shared" si="207"/>
        <v/>
      </c>
      <c r="AD70" s="237" t="str">
        <f t="shared" si="207"/>
        <v/>
      </c>
      <c r="AE70" s="237" t="str">
        <f t="shared" si="207"/>
        <v/>
      </c>
      <c r="AF70" s="237" t="str">
        <f t="shared" si="207"/>
        <v/>
      </c>
      <c r="AG70" s="237" t="str">
        <f t="shared" ref="AG70:AP71" si="208">IF(AND(COUNTIFS(Industry_rating, 1, Industry_action, $B70, Industry_ID, AG$8)&gt;0,COUNTIFS(Industry_rating, -1, Industry_action, $B70, Industry_ID, AG$8)&gt;0),"+ / –",(IF(COUNTIFS(Industry_rating, 1, Industry_action, $B70, Industry_ID, AG$8)&gt;0, "+",(IF(COUNTIFS(Industry_rating, -1, Industry_action, $B70, Industry_ID, AG$8)&gt;0,"–", "")))))</f>
        <v/>
      </c>
      <c r="AH70" s="238" t="str">
        <f t="shared" si="208"/>
        <v/>
      </c>
      <c r="AI70" s="239" t="str">
        <f t="shared" si="208"/>
        <v/>
      </c>
      <c r="AJ70" s="237" t="str">
        <f t="shared" si="208"/>
        <v/>
      </c>
      <c r="AK70" s="237" t="str">
        <f t="shared" si="208"/>
        <v/>
      </c>
      <c r="AL70" s="237" t="str">
        <f t="shared" si="208"/>
        <v>+ / –</v>
      </c>
      <c r="AM70" s="237" t="str">
        <f t="shared" si="208"/>
        <v/>
      </c>
      <c r="AN70" s="240" t="str">
        <f t="shared" si="208"/>
        <v>+ / –</v>
      </c>
      <c r="AO70" s="236" t="str">
        <f t="shared" si="208"/>
        <v>+</v>
      </c>
      <c r="AP70" s="237" t="str">
        <f t="shared" si="208"/>
        <v>+</v>
      </c>
      <c r="AQ70" s="238" t="str">
        <f t="shared" ref="AQ70:AZ71" si="209">IF(AND(COUNTIFS(Industry_rating, 1, Industry_action, $B70, Industry_ID, AQ$8)&gt;0,COUNTIFS(Industry_rating, -1, Industry_action, $B70, Industry_ID, AQ$8)&gt;0),"+ / –",(IF(COUNTIFS(Industry_rating, 1, Industry_action, $B70, Industry_ID, AQ$8)&gt;0, "+",(IF(COUNTIFS(Industry_rating, -1, Industry_action, $B70, Industry_ID, AQ$8)&gt;0,"–", "")))))</f>
        <v/>
      </c>
      <c r="AR70" s="239" t="str">
        <f t="shared" si="209"/>
        <v/>
      </c>
      <c r="AS70" s="237" t="str">
        <f t="shared" si="209"/>
        <v>+</v>
      </c>
      <c r="AT70" s="237" t="str">
        <f t="shared" si="209"/>
        <v/>
      </c>
      <c r="AU70" s="237" t="str">
        <f t="shared" si="209"/>
        <v>+</v>
      </c>
      <c r="AV70" s="237" t="str">
        <f t="shared" si="209"/>
        <v/>
      </c>
      <c r="AW70" s="237" t="str">
        <f t="shared" si="209"/>
        <v/>
      </c>
      <c r="AX70" s="237" t="str">
        <f t="shared" si="209"/>
        <v/>
      </c>
      <c r="AY70" s="237" t="str">
        <f t="shared" si="209"/>
        <v>+</v>
      </c>
      <c r="AZ70" s="237" t="str">
        <f t="shared" si="209"/>
        <v/>
      </c>
      <c r="BA70" s="240" t="str">
        <f t="shared" ref="BA70:BJ71" si="210">IF(AND(COUNTIFS(Industry_rating, 1, Industry_action, $B70, Industry_ID, BA$8)&gt;0,COUNTIFS(Industry_rating, -1, Industry_action, $B70, Industry_ID, BA$8)&gt;0),"+ / –",(IF(COUNTIFS(Industry_rating, 1, Industry_action, $B70, Industry_ID, BA$8)&gt;0, "+",(IF(COUNTIFS(Industry_rating, -1, Industry_action, $B70, Industry_ID, BA$8)&gt;0,"–", "")))))</f>
        <v/>
      </c>
      <c r="BB70" s="236" t="str">
        <f t="shared" si="210"/>
        <v>+</v>
      </c>
      <c r="BC70" s="237" t="str">
        <f t="shared" si="210"/>
        <v>+</v>
      </c>
      <c r="BD70" s="237" t="str">
        <f t="shared" si="210"/>
        <v/>
      </c>
      <c r="BE70" s="237" t="str">
        <f t="shared" si="210"/>
        <v>+</v>
      </c>
      <c r="BF70" s="238" t="str">
        <f t="shared" si="210"/>
        <v>+</v>
      </c>
      <c r="BG70" s="239" t="str">
        <f t="shared" si="210"/>
        <v/>
      </c>
      <c r="BH70" s="237" t="str">
        <f t="shared" si="210"/>
        <v/>
      </c>
      <c r="BI70" s="237" t="str">
        <f t="shared" si="210"/>
        <v/>
      </c>
      <c r="BJ70" s="237" t="str">
        <f t="shared" si="210"/>
        <v/>
      </c>
      <c r="BK70" s="237" t="str">
        <f t="shared" ref="BK70:BT71" si="211">IF(AND(COUNTIFS(Industry_rating, 1, Industry_action, $B70, Industry_ID, BK$8)&gt;0,COUNTIFS(Industry_rating, -1, Industry_action, $B70, Industry_ID, BK$8)&gt;0),"+ / –",(IF(COUNTIFS(Industry_rating, 1, Industry_action, $B70, Industry_ID, BK$8)&gt;0, "+",(IF(COUNTIFS(Industry_rating, -1, Industry_action, $B70, Industry_ID, BK$8)&gt;0,"–", "")))))</f>
        <v/>
      </c>
      <c r="BL70" s="237" t="str">
        <f t="shared" si="211"/>
        <v/>
      </c>
      <c r="BM70" s="240" t="str">
        <f t="shared" si="211"/>
        <v/>
      </c>
      <c r="BN70" s="236" t="str">
        <f t="shared" si="211"/>
        <v/>
      </c>
      <c r="BO70" s="237" t="str">
        <f t="shared" si="211"/>
        <v/>
      </c>
      <c r="BP70" s="237" t="str">
        <f t="shared" si="211"/>
        <v>+</v>
      </c>
      <c r="BQ70" s="237" t="str">
        <f t="shared" si="211"/>
        <v>+ / –</v>
      </c>
      <c r="BR70" s="237" t="str">
        <f t="shared" si="211"/>
        <v/>
      </c>
      <c r="BS70" s="237" t="str">
        <f t="shared" si="211"/>
        <v>+ / –</v>
      </c>
      <c r="BT70" s="238" t="str">
        <f t="shared" si="211"/>
        <v/>
      </c>
      <c r="BU70" s="239" t="str">
        <f t="shared" ref="BU70:CD71" si="212">IF(AND(COUNTIFS(Industry_rating, 1, Industry_action, $B70, Industry_ID, BU$8)&gt;0,COUNTIFS(Industry_rating, -1, Industry_action, $B70, Industry_ID, BU$8)&gt;0),"+ / –",(IF(COUNTIFS(Industry_rating, 1, Industry_action, $B70, Industry_ID, BU$8)&gt;0, "+",(IF(COUNTIFS(Industry_rating, -1, Industry_action, $B70, Industry_ID, BU$8)&gt;0,"–", "")))))</f>
        <v/>
      </c>
      <c r="BV70" s="237" t="str">
        <f t="shared" si="212"/>
        <v>+</v>
      </c>
      <c r="BW70" s="237" t="str">
        <f t="shared" si="212"/>
        <v/>
      </c>
      <c r="BX70" s="237" t="str">
        <f t="shared" si="212"/>
        <v>+ / –</v>
      </c>
      <c r="BY70" s="237" t="str">
        <f t="shared" si="212"/>
        <v/>
      </c>
      <c r="BZ70" s="237" t="str">
        <f t="shared" si="212"/>
        <v>+</v>
      </c>
      <c r="CA70" s="237" t="str">
        <f t="shared" si="212"/>
        <v/>
      </c>
      <c r="CB70" s="240" t="str">
        <f t="shared" si="212"/>
        <v/>
      </c>
      <c r="CC70" s="241" t="str">
        <f t="shared" si="212"/>
        <v/>
      </c>
      <c r="CD70" s="242" t="str">
        <f t="shared" si="212"/>
        <v/>
      </c>
      <c r="CE70" s="243" t="str">
        <f t="shared" ref="CE70:CN71" si="213">IF(AND(COUNTIFS(Industry_rating, 1, Industry_action, $B70, Industry_ID, CE$8)&gt;0,COUNTIFS(Industry_rating, -1, Industry_action, $B70, Industry_ID, CE$8)&gt;0),"+ / –",(IF(COUNTIFS(Industry_rating, 1, Industry_action, $B70, Industry_ID, CE$8)&gt;0, "+",(IF(COUNTIFS(Industry_rating, -1, Industry_action, $B70, Industry_ID, CE$8)&gt;0,"–", "")))))</f>
        <v/>
      </c>
      <c r="CF70" s="239" t="str">
        <f t="shared" si="213"/>
        <v/>
      </c>
      <c r="CG70" s="237" t="str">
        <f t="shared" si="213"/>
        <v/>
      </c>
      <c r="CH70" s="237" t="str">
        <f t="shared" si="213"/>
        <v/>
      </c>
      <c r="CI70" s="237" t="str">
        <f t="shared" si="213"/>
        <v/>
      </c>
      <c r="CJ70" s="237" t="str">
        <f t="shared" si="213"/>
        <v/>
      </c>
      <c r="CK70" s="237" t="str">
        <f t="shared" si="213"/>
        <v/>
      </c>
      <c r="CL70" s="240" t="str">
        <f t="shared" si="213"/>
        <v/>
      </c>
      <c r="CM70" s="236" t="str">
        <f t="shared" si="213"/>
        <v/>
      </c>
      <c r="CN70" s="237" t="str">
        <f t="shared" si="213"/>
        <v/>
      </c>
      <c r="CO70" s="237" t="str">
        <f t="shared" ref="CO70:CX71" si="214">IF(AND(COUNTIFS(Industry_rating, 1, Industry_action, $B70, Industry_ID, CO$8)&gt;0,COUNTIFS(Industry_rating, -1, Industry_action, $B70, Industry_ID, CO$8)&gt;0),"+ / –",(IF(COUNTIFS(Industry_rating, 1, Industry_action, $B70, Industry_ID, CO$8)&gt;0, "+",(IF(COUNTIFS(Industry_rating, -1, Industry_action, $B70, Industry_ID, CO$8)&gt;0,"–", "")))))</f>
        <v/>
      </c>
      <c r="CP70" s="237" t="str">
        <f t="shared" si="214"/>
        <v/>
      </c>
      <c r="CQ70" s="237" t="str">
        <f t="shared" si="214"/>
        <v>+ / –</v>
      </c>
      <c r="CR70" s="237" t="str">
        <f t="shared" si="214"/>
        <v/>
      </c>
      <c r="CS70" s="237" t="str">
        <f t="shared" si="214"/>
        <v/>
      </c>
      <c r="CT70" s="237" t="str">
        <f t="shared" si="214"/>
        <v/>
      </c>
      <c r="CU70" s="238" t="str">
        <f t="shared" si="214"/>
        <v/>
      </c>
      <c r="CV70" s="239" t="str">
        <f t="shared" si="214"/>
        <v/>
      </c>
      <c r="CW70" s="237" t="str">
        <f t="shared" si="214"/>
        <v/>
      </c>
      <c r="CX70" s="237" t="str">
        <f t="shared" si="214"/>
        <v/>
      </c>
      <c r="CY70" s="237" t="str">
        <f t="shared" ref="CY70:DH71" si="215">IF(AND(COUNTIFS(Industry_rating, 1, Industry_action, $B70, Industry_ID, CY$8)&gt;0,COUNTIFS(Industry_rating, -1, Industry_action, $B70, Industry_ID, CY$8)&gt;0),"+ / –",(IF(COUNTIFS(Industry_rating, 1, Industry_action, $B70, Industry_ID, CY$8)&gt;0, "+",(IF(COUNTIFS(Industry_rating, -1, Industry_action, $B70, Industry_ID, CY$8)&gt;0,"–", "")))))</f>
        <v/>
      </c>
      <c r="CZ70" s="237" t="str">
        <f t="shared" si="215"/>
        <v/>
      </c>
      <c r="DA70" s="237" t="str">
        <f t="shared" si="215"/>
        <v/>
      </c>
      <c r="DB70" s="237" t="str">
        <f t="shared" si="215"/>
        <v/>
      </c>
      <c r="DC70" s="237" t="str">
        <f t="shared" si="215"/>
        <v/>
      </c>
      <c r="DD70" s="237" t="str">
        <f t="shared" si="215"/>
        <v/>
      </c>
      <c r="DE70" s="240" t="str">
        <f t="shared" si="215"/>
        <v/>
      </c>
      <c r="DF70" s="241" t="str">
        <f t="shared" si="215"/>
        <v/>
      </c>
      <c r="DG70" s="242" t="str">
        <f t="shared" si="215"/>
        <v/>
      </c>
      <c r="DH70" s="242" t="str">
        <f t="shared" si="215"/>
        <v/>
      </c>
      <c r="DI70" s="242" t="str">
        <f t="shared" ref="DI70:DR71" si="216">IF(AND(COUNTIFS(Industry_rating, 1, Industry_action, $B70, Industry_ID, DI$8)&gt;0,COUNTIFS(Industry_rating, -1, Industry_action, $B70, Industry_ID, DI$8)&gt;0),"+ / –",(IF(COUNTIFS(Industry_rating, 1, Industry_action, $B70, Industry_ID, DI$8)&gt;0, "+",(IF(COUNTIFS(Industry_rating, -1, Industry_action, $B70, Industry_ID, DI$8)&gt;0,"–", "")))))</f>
        <v/>
      </c>
      <c r="DJ70" s="242" t="str">
        <f t="shared" si="216"/>
        <v/>
      </c>
      <c r="DK70" s="242" t="str">
        <f t="shared" si="216"/>
        <v/>
      </c>
      <c r="DL70" s="242" t="str">
        <f t="shared" si="216"/>
        <v/>
      </c>
      <c r="DM70" s="242" t="str">
        <f t="shared" si="216"/>
        <v/>
      </c>
      <c r="DN70" s="242" t="str">
        <f t="shared" si="216"/>
        <v/>
      </c>
      <c r="DO70" s="242" t="str">
        <f t="shared" si="216"/>
        <v/>
      </c>
      <c r="DP70" s="242" t="str">
        <f t="shared" si="216"/>
        <v/>
      </c>
      <c r="DQ70" s="242" t="str">
        <f t="shared" si="216"/>
        <v/>
      </c>
      <c r="DR70" s="242" t="str">
        <f t="shared" si="216"/>
        <v/>
      </c>
      <c r="DS70" s="242" t="str">
        <f t="shared" ref="DS70:DX71" si="217">IF(AND(COUNTIFS(Industry_rating, 1, Industry_action, $B70, Industry_ID, DS$8)&gt;0,COUNTIFS(Industry_rating, -1, Industry_action, $B70, Industry_ID, DS$8)&gt;0),"+ / –",(IF(COUNTIFS(Industry_rating, 1, Industry_action, $B70, Industry_ID, DS$8)&gt;0, "+",(IF(COUNTIFS(Industry_rating, -1, Industry_action, $B70, Industry_ID, DS$8)&gt;0,"–", "")))))</f>
        <v/>
      </c>
      <c r="DT70" s="242" t="str">
        <f t="shared" si="217"/>
        <v/>
      </c>
      <c r="DU70" s="242" t="str">
        <f t="shared" si="217"/>
        <v/>
      </c>
      <c r="DV70" s="242" t="str">
        <f t="shared" si="217"/>
        <v/>
      </c>
      <c r="DW70" s="242" t="str">
        <f t="shared" si="217"/>
        <v/>
      </c>
      <c r="DX70" s="243" t="str">
        <f t="shared" si="217"/>
        <v/>
      </c>
      <c r="DY70" s="145"/>
    </row>
    <row r="71" spans="1:129" outlineLevel="1" x14ac:dyDescent="0.4">
      <c r="A71" s="36"/>
      <c r="B71" s="153" t="s">
        <v>14</v>
      </c>
      <c r="C71" s="236" t="str">
        <f t="shared" si="205"/>
        <v/>
      </c>
      <c r="D71" s="237" t="str">
        <f t="shared" si="205"/>
        <v/>
      </c>
      <c r="E71" s="237" t="str">
        <f t="shared" si="205"/>
        <v/>
      </c>
      <c r="F71" s="237" t="str">
        <f t="shared" si="205"/>
        <v/>
      </c>
      <c r="G71" s="238" t="str">
        <f t="shared" si="205"/>
        <v/>
      </c>
      <c r="H71" s="239" t="str">
        <f t="shared" si="205"/>
        <v/>
      </c>
      <c r="I71" s="237" t="str">
        <f t="shared" si="205"/>
        <v/>
      </c>
      <c r="J71" s="237" t="str">
        <f t="shared" si="205"/>
        <v/>
      </c>
      <c r="K71" s="237" t="str">
        <f t="shared" si="205"/>
        <v/>
      </c>
      <c r="L71" s="240" t="str">
        <f t="shared" si="205"/>
        <v/>
      </c>
      <c r="M71" s="236" t="str">
        <f t="shared" si="206"/>
        <v/>
      </c>
      <c r="N71" s="237" t="str">
        <f t="shared" si="206"/>
        <v/>
      </c>
      <c r="O71" s="237" t="str">
        <f t="shared" si="206"/>
        <v/>
      </c>
      <c r="P71" s="237" t="str">
        <f t="shared" si="206"/>
        <v>+</v>
      </c>
      <c r="Q71" s="237" t="str">
        <f t="shared" si="206"/>
        <v/>
      </c>
      <c r="R71" s="237" t="str">
        <f t="shared" si="206"/>
        <v/>
      </c>
      <c r="S71" s="237" t="str">
        <f t="shared" si="206"/>
        <v/>
      </c>
      <c r="T71" s="237" t="str">
        <f t="shared" si="206"/>
        <v/>
      </c>
      <c r="U71" s="238" t="str">
        <f t="shared" si="206"/>
        <v>+</v>
      </c>
      <c r="V71" s="239" t="str">
        <f t="shared" si="206"/>
        <v/>
      </c>
      <c r="W71" s="237" t="str">
        <f t="shared" si="207"/>
        <v/>
      </c>
      <c r="X71" s="237" t="str">
        <f t="shared" si="207"/>
        <v/>
      </c>
      <c r="Y71" s="237" t="str">
        <f t="shared" si="207"/>
        <v/>
      </c>
      <c r="Z71" s="237" t="str">
        <f t="shared" si="207"/>
        <v/>
      </c>
      <c r="AA71" s="237" t="str">
        <f t="shared" si="207"/>
        <v/>
      </c>
      <c r="AB71" s="240" t="str">
        <f t="shared" si="207"/>
        <v/>
      </c>
      <c r="AC71" s="236" t="str">
        <f t="shared" si="207"/>
        <v/>
      </c>
      <c r="AD71" s="237" t="str">
        <f t="shared" si="207"/>
        <v/>
      </c>
      <c r="AE71" s="237" t="str">
        <f t="shared" si="207"/>
        <v/>
      </c>
      <c r="AF71" s="237" t="str">
        <f t="shared" si="207"/>
        <v/>
      </c>
      <c r="AG71" s="237" t="str">
        <f t="shared" si="208"/>
        <v/>
      </c>
      <c r="AH71" s="238" t="str">
        <f t="shared" si="208"/>
        <v/>
      </c>
      <c r="AI71" s="239" t="str">
        <f t="shared" si="208"/>
        <v/>
      </c>
      <c r="AJ71" s="237" t="str">
        <f t="shared" si="208"/>
        <v/>
      </c>
      <c r="AK71" s="237" t="str">
        <f t="shared" si="208"/>
        <v/>
      </c>
      <c r="AL71" s="237" t="str">
        <f t="shared" si="208"/>
        <v/>
      </c>
      <c r="AM71" s="237" t="str">
        <f t="shared" si="208"/>
        <v/>
      </c>
      <c r="AN71" s="240" t="str">
        <f t="shared" si="208"/>
        <v/>
      </c>
      <c r="AO71" s="236" t="str">
        <f t="shared" si="208"/>
        <v/>
      </c>
      <c r="AP71" s="237" t="str">
        <f t="shared" si="208"/>
        <v/>
      </c>
      <c r="AQ71" s="238" t="str">
        <f t="shared" si="209"/>
        <v/>
      </c>
      <c r="AR71" s="239" t="str">
        <f t="shared" si="209"/>
        <v/>
      </c>
      <c r="AS71" s="237" t="str">
        <f t="shared" si="209"/>
        <v>+</v>
      </c>
      <c r="AT71" s="237" t="str">
        <f t="shared" si="209"/>
        <v>+</v>
      </c>
      <c r="AU71" s="237" t="str">
        <f t="shared" si="209"/>
        <v>+</v>
      </c>
      <c r="AV71" s="237" t="str">
        <f t="shared" si="209"/>
        <v>+</v>
      </c>
      <c r="AW71" s="237" t="str">
        <f t="shared" si="209"/>
        <v/>
      </c>
      <c r="AX71" s="237" t="str">
        <f t="shared" si="209"/>
        <v/>
      </c>
      <c r="AY71" s="237" t="str">
        <f t="shared" si="209"/>
        <v/>
      </c>
      <c r="AZ71" s="237" t="str">
        <f t="shared" si="209"/>
        <v/>
      </c>
      <c r="BA71" s="240" t="str">
        <f t="shared" si="210"/>
        <v/>
      </c>
      <c r="BB71" s="236" t="str">
        <f t="shared" si="210"/>
        <v>+</v>
      </c>
      <c r="BC71" s="237" t="str">
        <f t="shared" si="210"/>
        <v>+</v>
      </c>
      <c r="BD71" s="237" t="str">
        <f t="shared" si="210"/>
        <v/>
      </c>
      <c r="BE71" s="237" t="str">
        <f t="shared" si="210"/>
        <v>+</v>
      </c>
      <c r="BF71" s="238" t="str">
        <f t="shared" si="210"/>
        <v>+</v>
      </c>
      <c r="BG71" s="239" t="str">
        <f t="shared" si="210"/>
        <v/>
      </c>
      <c r="BH71" s="237" t="str">
        <f t="shared" si="210"/>
        <v/>
      </c>
      <c r="BI71" s="237" t="str">
        <f t="shared" si="210"/>
        <v/>
      </c>
      <c r="BJ71" s="237" t="str">
        <f t="shared" si="210"/>
        <v/>
      </c>
      <c r="BK71" s="237" t="str">
        <f t="shared" si="211"/>
        <v/>
      </c>
      <c r="BL71" s="237" t="str">
        <f t="shared" si="211"/>
        <v/>
      </c>
      <c r="BM71" s="240" t="str">
        <f t="shared" si="211"/>
        <v/>
      </c>
      <c r="BN71" s="236" t="str">
        <f t="shared" si="211"/>
        <v/>
      </c>
      <c r="BO71" s="237" t="str">
        <f t="shared" si="211"/>
        <v/>
      </c>
      <c r="BP71" s="237" t="str">
        <f t="shared" si="211"/>
        <v>+</v>
      </c>
      <c r="BQ71" s="237" t="str">
        <f t="shared" si="211"/>
        <v>+</v>
      </c>
      <c r="BR71" s="237" t="str">
        <f t="shared" si="211"/>
        <v/>
      </c>
      <c r="BS71" s="237" t="str">
        <f t="shared" si="211"/>
        <v>+</v>
      </c>
      <c r="BT71" s="238" t="str">
        <f t="shared" si="211"/>
        <v/>
      </c>
      <c r="BU71" s="239" t="str">
        <f t="shared" si="212"/>
        <v/>
      </c>
      <c r="BV71" s="237" t="str">
        <f t="shared" si="212"/>
        <v>+</v>
      </c>
      <c r="BW71" s="237" t="str">
        <f t="shared" si="212"/>
        <v/>
      </c>
      <c r="BX71" s="237" t="str">
        <f t="shared" si="212"/>
        <v>+</v>
      </c>
      <c r="BY71" s="237" t="str">
        <f t="shared" si="212"/>
        <v>+</v>
      </c>
      <c r="BZ71" s="237" t="str">
        <f t="shared" si="212"/>
        <v>+</v>
      </c>
      <c r="CA71" s="237" t="str">
        <f t="shared" si="212"/>
        <v/>
      </c>
      <c r="CB71" s="240" t="str">
        <f t="shared" si="212"/>
        <v/>
      </c>
      <c r="CC71" s="241" t="str">
        <f t="shared" si="212"/>
        <v/>
      </c>
      <c r="CD71" s="242" t="str">
        <f t="shared" si="212"/>
        <v/>
      </c>
      <c r="CE71" s="243" t="str">
        <f t="shared" si="213"/>
        <v/>
      </c>
      <c r="CF71" s="239" t="str">
        <f t="shared" si="213"/>
        <v>+</v>
      </c>
      <c r="CG71" s="237" t="str">
        <f t="shared" si="213"/>
        <v/>
      </c>
      <c r="CH71" s="237" t="str">
        <f t="shared" si="213"/>
        <v/>
      </c>
      <c r="CI71" s="237" t="str">
        <f t="shared" si="213"/>
        <v/>
      </c>
      <c r="CJ71" s="237" t="str">
        <f t="shared" si="213"/>
        <v/>
      </c>
      <c r="CK71" s="237" t="str">
        <f t="shared" si="213"/>
        <v/>
      </c>
      <c r="CL71" s="240" t="str">
        <f t="shared" si="213"/>
        <v/>
      </c>
      <c r="CM71" s="236" t="str">
        <f t="shared" si="213"/>
        <v>+</v>
      </c>
      <c r="CN71" s="237" t="str">
        <f t="shared" si="213"/>
        <v/>
      </c>
      <c r="CO71" s="237" t="str">
        <f t="shared" si="214"/>
        <v/>
      </c>
      <c r="CP71" s="237" t="str">
        <f t="shared" si="214"/>
        <v/>
      </c>
      <c r="CQ71" s="237" t="str">
        <f t="shared" si="214"/>
        <v>+</v>
      </c>
      <c r="CR71" s="237" t="str">
        <f t="shared" si="214"/>
        <v/>
      </c>
      <c r="CS71" s="237" t="str">
        <f t="shared" si="214"/>
        <v/>
      </c>
      <c r="CT71" s="237" t="str">
        <f t="shared" si="214"/>
        <v/>
      </c>
      <c r="CU71" s="238" t="str">
        <f t="shared" si="214"/>
        <v/>
      </c>
      <c r="CV71" s="239" t="str">
        <f t="shared" si="214"/>
        <v/>
      </c>
      <c r="CW71" s="237" t="str">
        <f t="shared" si="214"/>
        <v/>
      </c>
      <c r="CX71" s="237" t="str">
        <f t="shared" si="214"/>
        <v/>
      </c>
      <c r="CY71" s="237" t="str">
        <f t="shared" si="215"/>
        <v/>
      </c>
      <c r="CZ71" s="237" t="str">
        <f t="shared" si="215"/>
        <v/>
      </c>
      <c r="DA71" s="237" t="str">
        <f t="shared" si="215"/>
        <v/>
      </c>
      <c r="DB71" s="237" t="str">
        <f t="shared" si="215"/>
        <v/>
      </c>
      <c r="DC71" s="237" t="str">
        <f t="shared" si="215"/>
        <v/>
      </c>
      <c r="DD71" s="237" t="str">
        <f t="shared" si="215"/>
        <v/>
      </c>
      <c r="DE71" s="240" t="str">
        <f t="shared" si="215"/>
        <v/>
      </c>
      <c r="DF71" s="241" t="str">
        <f t="shared" si="215"/>
        <v/>
      </c>
      <c r="DG71" s="242" t="str">
        <f t="shared" si="215"/>
        <v/>
      </c>
      <c r="DH71" s="242" t="str">
        <f t="shared" si="215"/>
        <v/>
      </c>
      <c r="DI71" s="242" t="str">
        <f t="shared" si="216"/>
        <v/>
      </c>
      <c r="DJ71" s="242" t="str">
        <f t="shared" si="216"/>
        <v/>
      </c>
      <c r="DK71" s="242" t="str">
        <f t="shared" si="216"/>
        <v/>
      </c>
      <c r="DL71" s="242" t="str">
        <f t="shared" si="216"/>
        <v/>
      </c>
      <c r="DM71" s="242" t="str">
        <f t="shared" si="216"/>
        <v/>
      </c>
      <c r="DN71" s="242" t="str">
        <f t="shared" si="216"/>
        <v/>
      </c>
      <c r="DO71" s="242" t="str">
        <f t="shared" si="216"/>
        <v/>
      </c>
      <c r="DP71" s="242" t="str">
        <f t="shared" si="216"/>
        <v/>
      </c>
      <c r="DQ71" s="242" t="str">
        <f t="shared" si="216"/>
        <v/>
      </c>
      <c r="DR71" s="242" t="str">
        <f t="shared" si="216"/>
        <v/>
      </c>
      <c r="DS71" s="242" t="str">
        <f t="shared" si="217"/>
        <v/>
      </c>
      <c r="DT71" s="242" t="str">
        <f t="shared" si="217"/>
        <v/>
      </c>
      <c r="DU71" s="242" t="str">
        <f t="shared" si="217"/>
        <v/>
      </c>
      <c r="DV71" s="242" t="str">
        <f t="shared" si="217"/>
        <v/>
      </c>
      <c r="DW71" s="242" t="str">
        <f t="shared" si="217"/>
        <v/>
      </c>
      <c r="DX71" s="243" t="str">
        <f t="shared" si="217"/>
        <v/>
      </c>
      <c r="DY71" s="145"/>
    </row>
    <row r="72" spans="1:129" x14ac:dyDescent="0.4">
      <c r="A72" s="36"/>
      <c r="B72" s="152" t="s">
        <v>0</v>
      </c>
      <c r="C72" s="236" t="str">
        <f t="shared" ref="C72:AH72" si="218">IF(AND(COUNTIFS(Industry_rating, 1, Industry_subsector, $B72, Industry_ID, C$8)&gt;0,COUNTIFS(Industry_rating, -1, Industry_subsector, $B72, Industry_ID, C$8)&gt;0),"+ / –",(IF(COUNTIFS(Industry_rating, 1, Industry_subsector, $B72, Industry_ID, C$8)&gt;0, "+",(IF(COUNTIFS(Industry_rating, -1, Industry_subsector, $B72, Industry_ID, C$8)&gt;0,"–", "")))))</f>
        <v/>
      </c>
      <c r="D72" s="237" t="str">
        <f t="shared" si="218"/>
        <v/>
      </c>
      <c r="E72" s="237" t="str">
        <f t="shared" si="218"/>
        <v/>
      </c>
      <c r="F72" s="237" t="str">
        <f t="shared" si="218"/>
        <v/>
      </c>
      <c r="G72" s="238" t="str">
        <f t="shared" si="218"/>
        <v/>
      </c>
      <c r="H72" s="239" t="str">
        <f t="shared" si="218"/>
        <v/>
      </c>
      <c r="I72" s="237" t="str">
        <f t="shared" si="218"/>
        <v/>
      </c>
      <c r="J72" s="237" t="str">
        <f t="shared" si="218"/>
        <v/>
      </c>
      <c r="K72" s="237" t="str">
        <f t="shared" si="218"/>
        <v/>
      </c>
      <c r="L72" s="240" t="str">
        <f t="shared" si="218"/>
        <v/>
      </c>
      <c r="M72" s="236" t="str">
        <f t="shared" si="218"/>
        <v/>
      </c>
      <c r="N72" s="237" t="str">
        <f t="shared" si="218"/>
        <v/>
      </c>
      <c r="O72" s="237" t="str">
        <f t="shared" si="218"/>
        <v/>
      </c>
      <c r="P72" s="237" t="str">
        <f t="shared" si="218"/>
        <v>+</v>
      </c>
      <c r="Q72" s="237" t="str">
        <f t="shared" si="218"/>
        <v/>
      </c>
      <c r="R72" s="237" t="str">
        <f t="shared" si="218"/>
        <v/>
      </c>
      <c r="S72" s="237" t="str">
        <f t="shared" si="218"/>
        <v/>
      </c>
      <c r="T72" s="237" t="str">
        <f t="shared" si="218"/>
        <v/>
      </c>
      <c r="U72" s="238" t="str">
        <f t="shared" si="218"/>
        <v>+</v>
      </c>
      <c r="V72" s="239" t="str">
        <f t="shared" si="218"/>
        <v/>
      </c>
      <c r="W72" s="237" t="str">
        <f t="shared" si="218"/>
        <v/>
      </c>
      <c r="X72" s="237" t="str">
        <f t="shared" si="218"/>
        <v/>
      </c>
      <c r="Y72" s="237" t="str">
        <f t="shared" si="218"/>
        <v/>
      </c>
      <c r="Z72" s="237" t="str">
        <f t="shared" si="218"/>
        <v/>
      </c>
      <c r="AA72" s="237" t="str">
        <f t="shared" si="218"/>
        <v/>
      </c>
      <c r="AB72" s="240" t="str">
        <f t="shared" si="218"/>
        <v/>
      </c>
      <c r="AC72" s="236" t="str">
        <f t="shared" si="218"/>
        <v/>
      </c>
      <c r="AD72" s="237" t="str">
        <f t="shared" si="218"/>
        <v/>
      </c>
      <c r="AE72" s="237" t="str">
        <f t="shared" si="218"/>
        <v/>
      </c>
      <c r="AF72" s="237" t="str">
        <f t="shared" si="218"/>
        <v/>
      </c>
      <c r="AG72" s="237" t="str">
        <f t="shared" si="218"/>
        <v/>
      </c>
      <c r="AH72" s="238" t="str">
        <f t="shared" si="218"/>
        <v/>
      </c>
      <c r="AI72" s="239" t="str">
        <f t="shared" ref="AI72:BN72" si="219">IF(AND(COUNTIFS(Industry_rating, 1, Industry_subsector, $B72, Industry_ID, AI$8)&gt;0,COUNTIFS(Industry_rating, -1, Industry_subsector, $B72, Industry_ID, AI$8)&gt;0),"+ / –",(IF(COUNTIFS(Industry_rating, 1, Industry_subsector, $B72, Industry_ID, AI$8)&gt;0, "+",(IF(COUNTIFS(Industry_rating, -1, Industry_subsector, $B72, Industry_ID, AI$8)&gt;0,"–", "")))))</f>
        <v/>
      </c>
      <c r="AJ72" s="237" t="str">
        <f t="shared" si="219"/>
        <v/>
      </c>
      <c r="AK72" s="237" t="str">
        <f t="shared" si="219"/>
        <v>+</v>
      </c>
      <c r="AL72" s="237" t="str">
        <f t="shared" si="219"/>
        <v>+</v>
      </c>
      <c r="AM72" s="237" t="str">
        <f t="shared" si="219"/>
        <v/>
      </c>
      <c r="AN72" s="240" t="str">
        <f t="shared" si="219"/>
        <v>+</v>
      </c>
      <c r="AO72" s="236" t="str">
        <f t="shared" si="219"/>
        <v>+</v>
      </c>
      <c r="AP72" s="237" t="str">
        <f t="shared" si="219"/>
        <v/>
      </c>
      <c r="AQ72" s="238" t="str">
        <f t="shared" si="219"/>
        <v>+</v>
      </c>
      <c r="AR72" s="239" t="str">
        <f t="shared" si="219"/>
        <v/>
      </c>
      <c r="AS72" s="237" t="str">
        <f t="shared" si="219"/>
        <v>+</v>
      </c>
      <c r="AT72" s="237" t="str">
        <f t="shared" si="219"/>
        <v>+</v>
      </c>
      <c r="AU72" s="237" t="str">
        <f t="shared" si="219"/>
        <v>+</v>
      </c>
      <c r="AV72" s="237" t="str">
        <f t="shared" si="219"/>
        <v>+</v>
      </c>
      <c r="AW72" s="237" t="str">
        <f t="shared" si="219"/>
        <v/>
      </c>
      <c r="AX72" s="237" t="str">
        <f t="shared" si="219"/>
        <v/>
      </c>
      <c r="AY72" s="237" t="str">
        <f t="shared" si="219"/>
        <v>+</v>
      </c>
      <c r="AZ72" s="237" t="str">
        <f t="shared" si="219"/>
        <v/>
      </c>
      <c r="BA72" s="240" t="str">
        <f t="shared" si="219"/>
        <v/>
      </c>
      <c r="BB72" s="236" t="str">
        <f t="shared" si="219"/>
        <v>+</v>
      </c>
      <c r="BC72" s="237" t="str">
        <f t="shared" si="219"/>
        <v>+</v>
      </c>
      <c r="BD72" s="237" t="str">
        <f t="shared" si="219"/>
        <v/>
      </c>
      <c r="BE72" s="237" t="str">
        <f t="shared" si="219"/>
        <v>+</v>
      </c>
      <c r="BF72" s="238" t="str">
        <f t="shared" si="219"/>
        <v>+</v>
      </c>
      <c r="BG72" s="239" t="str">
        <f t="shared" si="219"/>
        <v/>
      </c>
      <c r="BH72" s="237" t="str">
        <f t="shared" si="219"/>
        <v/>
      </c>
      <c r="BI72" s="237" t="str">
        <f t="shared" si="219"/>
        <v/>
      </c>
      <c r="BJ72" s="237" t="str">
        <f t="shared" si="219"/>
        <v/>
      </c>
      <c r="BK72" s="237" t="str">
        <f t="shared" si="219"/>
        <v/>
      </c>
      <c r="BL72" s="237" t="str">
        <f t="shared" si="219"/>
        <v/>
      </c>
      <c r="BM72" s="240" t="str">
        <f t="shared" si="219"/>
        <v/>
      </c>
      <c r="BN72" s="236" t="str">
        <f t="shared" si="219"/>
        <v/>
      </c>
      <c r="BO72" s="237" t="str">
        <f t="shared" ref="BO72:CT72" si="220">IF(AND(COUNTIFS(Industry_rating, 1, Industry_subsector, $B72, Industry_ID, BO$8)&gt;0,COUNTIFS(Industry_rating, -1, Industry_subsector, $B72, Industry_ID, BO$8)&gt;0),"+ / –",(IF(COUNTIFS(Industry_rating, 1, Industry_subsector, $B72, Industry_ID, BO$8)&gt;0, "+",(IF(COUNTIFS(Industry_rating, -1, Industry_subsector, $B72, Industry_ID, BO$8)&gt;0,"–", "")))))</f>
        <v/>
      </c>
      <c r="BP72" s="237" t="str">
        <f t="shared" si="220"/>
        <v>+</v>
      </c>
      <c r="BQ72" s="237" t="str">
        <f t="shared" si="220"/>
        <v>+</v>
      </c>
      <c r="BR72" s="237" t="str">
        <f t="shared" si="220"/>
        <v/>
      </c>
      <c r="BS72" s="237" t="str">
        <f t="shared" si="220"/>
        <v>+</v>
      </c>
      <c r="BT72" s="238" t="str">
        <f t="shared" si="220"/>
        <v/>
      </c>
      <c r="BU72" s="239" t="str">
        <f t="shared" si="220"/>
        <v/>
      </c>
      <c r="BV72" s="237" t="str">
        <f t="shared" si="220"/>
        <v>+</v>
      </c>
      <c r="BW72" s="237" t="str">
        <f t="shared" si="220"/>
        <v/>
      </c>
      <c r="BX72" s="237" t="str">
        <f t="shared" si="220"/>
        <v>+</v>
      </c>
      <c r="BY72" s="237" t="str">
        <f t="shared" si="220"/>
        <v/>
      </c>
      <c r="BZ72" s="237" t="str">
        <f t="shared" si="220"/>
        <v>+</v>
      </c>
      <c r="CA72" s="237" t="str">
        <f t="shared" si="220"/>
        <v/>
      </c>
      <c r="CB72" s="240" t="str">
        <f t="shared" si="220"/>
        <v/>
      </c>
      <c r="CC72" s="241" t="str">
        <f t="shared" si="220"/>
        <v/>
      </c>
      <c r="CD72" s="242" t="str">
        <f t="shared" si="220"/>
        <v/>
      </c>
      <c r="CE72" s="243" t="str">
        <f t="shared" si="220"/>
        <v/>
      </c>
      <c r="CF72" s="239" t="str">
        <f t="shared" si="220"/>
        <v/>
      </c>
      <c r="CG72" s="237" t="str">
        <f t="shared" si="220"/>
        <v>+</v>
      </c>
      <c r="CH72" s="237" t="str">
        <f t="shared" si="220"/>
        <v/>
      </c>
      <c r="CI72" s="237" t="str">
        <f t="shared" si="220"/>
        <v/>
      </c>
      <c r="CJ72" s="237" t="str">
        <f t="shared" si="220"/>
        <v/>
      </c>
      <c r="CK72" s="237" t="str">
        <f t="shared" si="220"/>
        <v/>
      </c>
      <c r="CL72" s="240" t="str">
        <f t="shared" si="220"/>
        <v/>
      </c>
      <c r="CM72" s="236" t="str">
        <f t="shared" si="220"/>
        <v>+</v>
      </c>
      <c r="CN72" s="237" t="str">
        <f t="shared" si="220"/>
        <v/>
      </c>
      <c r="CO72" s="237" t="str">
        <f t="shared" si="220"/>
        <v/>
      </c>
      <c r="CP72" s="237" t="str">
        <f t="shared" si="220"/>
        <v/>
      </c>
      <c r="CQ72" s="237" t="str">
        <f t="shared" si="220"/>
        <v>+</v>
      </c>
      <c r="CR72" s="237" t="str">
        <f t="shared" si="220"/>
        <v/>
      </c>
      <c r="CS72" s="237" t="str">
        <f t="shared" si="220"/>
        <v/>
      </c>
      <c r="CT72" s="237" t="str">
        <f t="shared" si="220"/>
        <v/>
      </c>
      <c r="CU72" s="238" t="str">
        <f t="shared" ref="CU72:DX72" si="221">IF(AND(COUNTIFS(Industry_rating, 1, Industry_subsector, $B72, Industry_ID, CU$8)&gt;0,COUNTIFS(Industry_rating, -1, Industry_subsector, $B72, Industry_ID, CU$8)&gt;0),"+ / –",(IF(COUNTIFS(Industry_rating, 1, Industry_subsector, $B72, Industry_ID, CU$8)&gt;0, "+",(IF(COUNTIFS(Industry_rating, -1, Industry_subsector, $B72, Industry_ID, CU$8)&gt;0,"–", "")))))</f>
        <v/>
      </c>
      <c r="CV72" s="239" t="str">
        <f t="shared" si="221"/>
        <v/>
      </c>
      <c r="CW72" s="237" t="str">
        <f t="shared" si="221"/>
        <v/>
      </c>
      <c r="CX72" s="237" t="str">
        <f t="shared" si="221"/>
        <v/>
      </c>
      <c r="CY72" s="237" t="str">
        <f t="shared" si="221"/>
        <v/>
      </c>
      <c r="CZ72" s="237" t="str">
        <f t="shared" si="221"/>
        <v/>
      </c>
      <c r="DA72" s="237" t="str">
        <f t="shared" si="221"/>
        <v/>
      </c>
      <c r="DB72" s="237" t="str">
        <f t="shared" si="221"/>
        <v/>
      </c>
      <c r="DC72" s="237" t="str">
        <f t="shared" si="221"/>
        <v/>
      </c>
      <c r="DD72" s="237" t="str">
        <f t="shared" si="221"/>
        <v/>
      </c>
      <c r="DE72" s="240" t="str">
        <f t="shared" si="221"/>
        <v/>
      </c>
      <c r="DF72" s="241" t="str">
        <f t="shared" si="221"/>
        <v/>
      </c>
      <c r="DG72" s="242" t="str">
        <f t="shared" si="221"/>
        <v/>
      </c>
      <c r="DH72" s="242" t="str">
        <f t="shared" si="221"/>
        <v/>
      </c>
      <c r="DI72" s="242" t="str">
        <f t="shared" si="221"/>
        <v/>
      </c>
      <c r="DJ72" s="242" t="str">
        <f t="shared" si="221"/>
        <v/>
      </c>
      <c r="DK72" s="242" t="str">
        <f t="shared" si="221"/>
        <v/>
      </c>
      <c r="DL72" s="242" t="str">
        <f t="shared" si="221"/>
        <v/>
      </c>
      <c r="DM72" s="242" t="str">
        <f t="shared" si="221"/>
        <v/>
      </c>
      <c r="DN72" s="242" t="str">
        <f t="shared" si="221"/>
        <v/>
      </c>
      <c r="DO72" s="242" t="str">
        <f t="shared" si="221"/>
        <v/>
      </c>
      <c r="DP72" s="242" t="str">
        <f t="shared" si="221"/>
        <v/>
      </c>
      <c r="DQ72" s="242" t="str">
        <f t="shared" si="221"/>
        <v/>
      </c>
      <c r="DR72" s="242" t="str">
        <f t="shared" si="221"/>
        <v/>
      </c>
      <c r="DS72" s="242" t="str">
        <f t="shared" si="221"/>
        <v/>
      </c>
      <c r="DT72" s="242" t="str">
        <f t="shared" si="221"/>
        <v/>
      </c>
      <c r="DU72" s="242" t="str">
        <f t="shared" si="221"/>
        <v/>
      </c>
      <c r="DV72" s="242" t="str">
        <f t="shared" si="221"/>
        <v/>
      </c>
      <c r="DW72" s="242" t="str">
        <f t="shared" si="221"/>
        <v/>
      </c>
      <c r="DX72" s="243" t="str">
        <f t="shared" si="221"/>
        <v/>
      </c>
      <c r="DY72" s="145"/>
    </row>
    <row r="73" spans="1:129" outlineLevel="1" x14ac:dyDescent="0.4">
      <c r="A73" s="36"/>
      <c r="B73" s="153" t="s">
        <v>6</v>
      </c>
      <c r="C73" s="236" t="str">
        <f t="shared" ref="C73:AH73" si="222">IF(AND(COUNTIFS(Industry_rating, 1, Industry_action, $B73, Industry_ID, C$8)&gt;0,COUNTIFS(Industry_rating, -1, Industry_action, $B73, Industry_ID, C$8)&gt;0),"+ / –",(IF(COUNTIFS(Industry_rating, 1, Industry_action, $B73, Industry_ID, C$8)&gt;0, "+",(IF(COUNTIFS(Industry_rating, -1, Industry_action, $B73, Industry_ID, C$8)&gt;0,"–", "")))))</f>
        <v/>
      </c>
      <c r="D73" s="237" t="str">
        <f t="shared" si="222"/>
        <v/>
      </c>
      <c r="E73" s="237" t="str">
        <f t="shared" si="222"/>
        <v/>
      </c>
      <c r="F73" s="237" t="str">
        <f t="shared" si="222"/>
        <v/>
      </c>
      <c r="G73" s="238" t="str">
        <f t="shared" si="222"/>
        <v/>
      </c>
      <c r="H73" s="239" t="str">
        <f t="shared" si="222"/>
        <v/>
      </c>
      <c r="I73" s="237" t="str">
        <f t="shared" si="222"/>
        <v/>
      </c>
      <c r="J73" s="237" t="str">
        <f t="shared" si="222"/>
        <v/>
      </c>
      <c r="K73" s="237" t="str">
        <f t="shared" si="222"/>
        <v/>
      </c>
      <c r="L73" s="240" t="str">
        <f t="shared" si="222"/>
        <v/>
      </c>
      <c r="M73" s="236" t="str">
        <f t="shared" si="222"/>
        <v/>
      </c>
      <c r="N73" s="237" t="str">
        <f t="shared" si="222"/>
        <v/>
      </c>
      <c r="O73" s="237" t="str">
        <f t="shared" si="222"/>
        <v/>
      </c>
      <c r="P73" s="237" t="str">
        <f t="shared" si="222"/>
        <v>+</v>
      </c>
      <c r="Q73" s="237" t="str">
        <f t="shared" si="222"/>
        <v/>
      </c>
      <c r="R73" s="237" t="str">
        <f t="shared" si="222"/>
        <v/>
      </c>
      <c r="S73" s="237" t="str">
        <f t="shared" si="222"/>
        <v/>
      </c>
      <c r="T73" s="237" t="str">
        <f t="shared" si="222"/>
        <v/>
      </c>
      <c r="U73" s="238" t="str">
        <f t="shared" si="222"/>
        <v>+</v>
      </c>
      <c r="V73" s="239" t="str">
        <f t="shared" si="222"/>
        <v/>
      </c>
      <c r="W73" s="237" t="str">
        <f t="shared" si="222"/>
        <v/>
      </c>
      <c r="X73" s="237" t="str">
        <f t="shared" si="222"/>
        <v/>
      </c>
      <c r="Y73" s="237" t="str">
        <f t="shared" si="222"/>
        <v/>
      </c>
      <c r="Z73" s="237" t="str">
        <f t="shared" si="222"/>
        <v/>
      </c>
      <c r="AA73" s="237" t="str">
        <f t="shared" si="222"/>
        <v/>
      </c>
      <c r="AB73" s="240" t="str">
        <f t="shared" si="222"/>
        <v/>
      </c>
      <c r="AC73" s="236" t="str">
        <f t="shared" si="222"/>
        <v/>
      </c>
      <c r="AD73" s="237" t="str">
        <f t="shared" si="222"/>
        <v/>
      </c>
      <c r="AE73" s="237" t="str">
        <f t="shared" si="222"/>
        <v/>
      </c>
      <c r="AF73" s="237" t="str">
        <f t="shared" si="222"/>
        <v/>
      </c>
      <c r="AG73" s="237" t="str">
        <f t="shared" si="222"/>
        <v/>
      </c>
      <c r="AH73" s="238" t="str">
        <f t="shared" si="222"/>
        <v/>
      </c>
      <c r="AI73" s="239" t="str">
        <f t="shared" ref="AI73:BN73" si="223">IF(AND(COUNTIFS(Industry_rating, 1, Industry_action, $B73, Industry_ID, AI$8)&gt;0,COUNTIFS(Industry_rating, -1, Industry_action, $B73, Industry_ID, AI$8)&gt;0),"+ / –",(IF(COUNTIFS(Industry_rating, 1, Industry_action, $B73, Industry_ID, AI$8)&gt;0, "+",(IF(COUNTIFS(Industry_rating, -1, Industry_action, $B73, Industry_ID, AI$8)&gt;0,"–", "")))))</f>
        <v/>
      </c>
      <c r="AJ73" s="237" t="str">
        <f t="shared" si="223"/>
        <v/>
      </c>
      <c r="AK73" s="237" t="str">
        <f t="shared" si="223"/>
        <v>+</v>
      </c>
      <c r="AL73" s="237" t="str">
        <f t="shared" si="223"/>
        <v>+</v>
      </c>
      <c r="AM73" s="237" t="str">
        <f t="shared" si="223"/>
        <v/>
      </c>
      <c r="AN73" s="240" t="str">
        <f t="shared" si="223"/>
        <v>+</v>
      </c>
      <c r="AO73" s="236" t="str">
        <f t="shared" si="223"/>
        <v>+</v>
      </c>
      <c r="AP73" s="237" t="str">
        <f t="shared" si="223"/>
        <v/>
      </c>
      <c r="AQ73" s="238" t="str">
        <f t="shared" si="223"/>
        <v>+</v>
      </c>
      <c r="AR73" s="239" t="str">
        <f t="shared" si="223"/>
        <v/>
      </c>
      <c r="AS73" s="237" t="str">
        <f t="shared" si="223"/>
        <v>+</v>
      </c>
      <c r="AT73" s="237" t="str">
        <f t="shared" si="223"/>
        <v>+</v>
      </c>
      <c r="AU73" s="237" t="str">
        <f t="shared" si="223"/>
        <v>+</v>
      </c>
      <c r="AV73" s="237" t="str">
        <f t="shared" si="223"/>
        <v>+</v>
      </c>
      <c r="AW73" s="237" t="str">
        <f t="shared" si="223"/>
        <v/>
      </c>
      <c r="AX73" s="237" t="str">
        <f t="shared" si="223"/>
        <v/>
      </c>
      <c r="AY73" s="237" t="str">
        <f t="shared" si="223"/>
        <v>+</v>
      </c>
      <c r="AZ73" s="237" t="str">
        <f t="shared" si="223"/>
        <v/>
      </c>
      <c r="BA73" s="240" t="str">
        <f t="shared" si="223"/>
        <v/>
      </c>
      <c r="BB73" s="236" t="str">
        <f t="shared" si="223"/>
        <v>+</v>
      </c>
      <c r="BC73" s="237" t="str">
        <f t="shared" si="223"/>
        <v>+</v>
      </c>
      <c r="BD73" s="237" t="str">
        <f t="shared" si="223"/>
        <v/>
      </c>
      <c r="BE73" s="237" t="str">
        <f t="shared" si="223"/>
        <v>+</v>
      </c>
      <c r="BF73" s="238" t="str">
        <f t="shared" si="223"/>
        <v>+</v>
      </c>
      <c r="BG73" s="239" t="str">
        <f t="shared" si="223"/>
        <v/>
      </c>
      <c r="BH73" s="237" t="str">
        <f t="shared" si="223"/>
        <v/>
      </c>
      <c r="BI73" s="237" t="str">
        <f t="shared" si="223"/>
        <v/>
      </c>
      <c r="BJ73" s="237" t="str">
        <f t="shared" si="223"/>
        <v/>
      </c>
      <c r="BK73" s="237" t="str">
        <f t="shared" si="223"/>
        <v/>
      </c>
      <c r="BL73" s="237" t="str">
        <f t="shared" si="223"/>
        <v/>
      </c>
      <c r="BM73" s="240" t="str">
        <f t="shared" si="223"/>
        <v/>
      </c>
      <c r="BN73" s="236" t="str">
        <f t="shared" si="223"/>
        <v/>
      </c>
      <c r="BO73" s="237" t="str">
        <f t="shared" ref="BO73:CT73" si="224">IF(AND(COUNTIFS(Industry_rating, 1, Industry_action, $B73, Industry_ID, BO$8)&gt;0,COUNTIFS(Industry_rating, -1, Industry_action, $B73, Industry_ID, BO$8)&gt;0),"+ / –",(IF(COUNTIFS(Industry_rating, 1, Industry_action, $B73, Industry_ID, BO$8)&gt;0, "+",(IF(COUNTIFS(Industry_rating, -1, Industry_action, $B73, Industry_ID, BO$8)&gt;0,"–", "")))))</f>
        <v/>
      </c>
      <c r="BP73" s="237" t="str">
        <f t="shared" si="224"/>
        <v>+</v>
      </c>
      <c r="BQ73" s="237" t="str">
        <f t="shared" si="224"/>
        <v>+</v>
      </c>
      <c r="BR73" s="237" t="str">
        <f t="shared" si="224"/>
        <v/>
      </c>
      <c r="BS73" s="237" t="str">
        <f t="shared" si="224"/>
        <v>+</v>
      </c>
      <c r="BT73" s="238" t="str">
        <f t="shared" si="224"/>
        <v/>
      </c>
      <c r="BU73" s="239" t="str">
        <f t="shared" si="224"/>
        <v/>
      </c>
      <c r="BV73" s="237" t="str">
        <f t="shared" si="224"/>
        <v>+</v>
      </c>
      <c r="BW73" s="237" t="str">
        <f t="shared" si="224"/>
        <v/>
      </c>
      <c r="BX73" s="237" t="str">
        <f t="shared" si="224"/>
        <v>+</v>
      </c>
      <c r="BY73" s="237" t="str">
        <f t="shared" si="224"/>
        <v/>
      </c>
      <c r="BZ73" s="237" t="str">
        <f t="shared" si="224"/>
        <v>+</v>
      </c>
      <c r="CA73" s="237" t="str">
        <f t="shared" si="224"/>
        <v/>
      </c>
      <c r="CB73" s="240" t="str">
        <f t="shared" si="224"/>
        <v/>
      </c>
      <c r="CC73" s="241" t="str">
        <f t="shared" si="224"/>
        <v/>
      </c>
      <c r="CD73" s="242" t="str">
        <f t="shared" si="224"/>
        <v/>
      </c>
      <c r="CE73" s="243" t="str">
        <f t="shared" si="224"/>
        <v/>
      </c>
      <c r="CF73" s="239" t="str">
        <f t="shared" si="224"/>
        <v/>
      </c>
      <c r="CG73" s="237" t="str">
        <f t="shared" si="224"/>
        <v>+</v>
      </c>
      <c r="CH73" s="237" t="str">
        <f t="shared" si="224"/>
        <v/>
      </c>
      <c r="CI73" s="237" t="str">
        <f t="shared" si="224"/>
        <v/>
      </c>
      <c r="CJ73" s="237" t="str">
        <f t="shared" si="224"/>
        <v/>
      </c>
      <c r="CK73" s="237" t="str">
        <f t="shared" si="224"/>
        <v/>
      </c>
      <c r="CL73" s="240" t="str">
        <f t="shared" si="224"/>
        <v/>
      </c>
      <c r="CM73" s="236" t="str">
        <f t="shared" si="224"/>
        <v>+</v>
      </c>
      <c r="CN73" s="237" t="str">
        <f t="shared" si="224"/>
        <v/>
      </c>
      <c r="CO73" s="237" t="str">
        <f t="shared" si="224"/>
        <v/>
      </c>
      <c r="CP73" s="237" t="str">
        <f t="shared" si="224"/>
        <v/>
      </c>
      <c r="CQ73" s="237" t="str">
        <f t="shared" si="224"/>
        <v>+</v>
      </c>
      <c r="CR73" s="237" t="str">
        <f t="shared" si="224"/>
        <v/>
      </c>
      <c r="CS73" s="237" t="str">
        <f t="shared" si="224"/>
        <v/>
      </c>
      <c r="CT73" s="237" t="str">
        <f t="shared" si="224"/>
        <v/>
      </c>
      <c r="CU73" s="238" t="str">
        <f t="shared" ref="CU73:DX73" si="225">IF(AND(COUNTIFS(Industry_rating, 1, Industry_action, $B73, Industry_ID, CU$8)&gt;0,COUNTIFS(Industry_rating, -1, Industry_action, $B73, Industry_ID, CU$8)&gt;0),"+ / –",(IF(COUNTIFS(Industry_rating, 1, Industry_action, $B73, Industry_ID, CU$8)&gt;0, "+",(IF(COUNTIFS(Industry_rating, -1, Industry_action, $B73, Industry_ID, CU$8)&gt;0,"–", "")))))</f>
        <v/>
      </c>
      <c r="CV73" s="239" t="str">
        <f t="shared" si="225"/>
        <v/>
      </c>
      <c r="CW73" s="237" t="str">
        <f t="shared" si="225"/>
        <v/>
      </c>
      <c r="CX73" s="237" t="str">
        <f t="shared" si="225"/>
        <v/>
      </c>
      <c r="CY73" s="237" t="str">
        <f t="shared" si="225"/>
        <v/>
      </c>
      <c r="CZ73" s="237" t="str">
        <f t="shared" si="225"/>
        <v/>
      </c>
      <c r="DA73" s="237" t="str">
        <f t="shared" si="225"/>
        <v/>
      </c>
      <c r="DB73" s="237" t="str">
        <f t="shared" si="225"/>
        <v/>
      </c>
      <c r="DC73" s="237" t="str">
        <f t="shared" si="225"/>
        <v/>
      </c>
      <c r="DD73" s="237" t="str">
        <f t="shared" si="225"/>
        <v/>
      </c>
      <c r="DE73" s="240" t="str">
        <f t="shared" si="225"/>
        <v/>
      </c>
      <c r="DF73" s="241" t="str">
        <f t="shared" si="225"/>
        <v/>
      </c>
      <c r="DG73" s="242" t="str">
        <f t="shared" si="225"/>
        <v/>
      </c>
      <c r="DH73" s="242" t="str">
        <f t="shared" si="225"/>
        <v/>
      </c>
      <c r="DI73" s="242" t="str">
        <f t="shared" si="225"/>
        <v/>
      </c>
      <c r="DJ73" s="242" t="str">
        <f t="shared" si="225"/>
        <v/>
      </c>
      <c r="DK73" s="242" t="str">
        <f t="shared" si="225"/>
        <v/>
      </c>
      <c r="DL73" s="242" t="str">
        <f t="shared" si="225"/>
        <v/>
      </c>
      <c r="DM73" s="242" t="str">
        <f t="shared" si="225"/>
        <v/>
      </c>
      <c r="DN73" s="242" t="str">
        <f t="shared" si="225"/>
        <v/>
      </c>
      <c r="DO73" s="242" t="str">
        <f t="shared" si="225"/>
        <v/>
      </c>
      <c r="DP73" s="242" t="str">
        <f t="shared" si="225"/>
        <v/>
      </c>
      <c r="DQ73" s="242" t="str">
        <f t="shared" si="225"/>
        <v/>
      </c>
      <c r="DR73" s="242" t="str">
        <f t="shared" si="225"/>
        <v/>
      </c>
      <c r="DS73" s="242" t="str">
        <f t="shared" si="225"/>
        <v/>
      </c>
      <c r="DT73" s="242" t="str">
        <f t="shared" si="225"/>
        <v/>
      </c>
      <c r="DU73" s="242" t="str">
        <f t="shared" si="225"/>
        <v/>
      </c>
      <c r="DV73" s="242" t="str">
        <f t="shared" si="225"/>
        <v/>
      </c>
      <c r="DW73" s="242" t="str">
        <f t="shared" si="225"/>
        <v/>
      </c>
      <c r="DX73" s="243" t="str">
        <f t="shared" si="225"/>
        <v/>
      </c>
      <c r="DY73" s="145"/>
    </row>
    <row r="74" spans="1:129" ht="23.15" customHeight="1" x14ac:dyDescent="0.4">
      <c r="A74" s="36"/>
      <c r="B74" s="154" t="s">
        <v>15</v>
      </c>
      <c r="C74" s="244"/>
      <c r="D74" s="245"/>
      <c r="E74" s="245"/>
      <c r="F74" s="245"/>
      <c r="G74" s="246"/>
      <c r="H74" s="245"/>
      <c r="I74" s="245"/>
      <c r="J74" s="245"/>
      <c r="K74" s="245"/>
      <c r="L74" s="245"/>
      <c r="M74" s="247"/>
      <c r="N74" s="245"/>
      <c r="O74" s="245"/>
      <c r="P74" s="245"/>
      <c r="Q74" s="245"/>
      <c r="R74" s="245"/>
      <c r="S74" s="245"/>
      <c r="T74" s="245"/>
      <c r="U74" s="246"/>
      <c r="V74" s="245"/>
      <c r="W74" s="245"/>
      <c r="X74" s="245"/>
      <c r="Y74" s="245"/>
      <c r="Z74" s="245"/>
      <c r="AA74" s="245"/>
      <c r="AB74" s="245"/>
      <c r="AC74" s="247"/>
      <c r="AD74" s="245"/>
      <c r="AE74" s="245"/>
      <c r="AF74" s="245"/>
      <c r="AG74" s="245"/>
      <c r="AH74" s="246"/>
      <c r="AI74" s="245"/>
      <c r="AJ74" s="245"/>
      <c r="AK74" s="245"/>
      <c r="AL74" s="245"/>
      <c r="AM74" s="245"/>
      <c r="AN74" s="245"/>
      <c r="AO74" s="247"/>
      <c r="AP74" s="245"/>
      <c r="AQ74" s="246"/>
      <c r="AR74" s="245"/>
      <c r="AS74" s="245"/>
      <c r="AT74" s="245"/>
      <c r="AU74" s="245"/>
      <c r="AV74" s="245"/>
      <c r="AW74" s="245"/>
      <c r="AX74" s="245"/>
      <c r="AY74" s="245"/>
      <c r="AZ74" s="245"/>
      <c r="BA74" s="245"/>
      <c r="BB74" s="247"/>
      <c r="BC74" s="245"/>
      <c r="BD74" s="245"/>
      <c r="BE74" s="245"/>
      <c r="BF74" s="246"/>
      <c r="BG74" s="245"/>
      <c r="BH74" s="245"/>
      <c r="BI74" s="245"/>
      <c r="BJ74" s="245"/>
      <c r="BK74" s="245"/>
      <c r="BL74" s="245"/>
      <c r="BM74" s="245"/>
      <c r="BN74" s="247"/>
      <c r="BO74" s="245"/>
      <c r="BP74" s="245"/>
      <c r="BQ74" s="245"/>
      <c r="BR74" s="245"/>
      <c r="BS74" s="245"/>
      <c r="BT74" s="246"/>
      <c r="BU74" s="245"/>
      <c r="BV74" s="245"/>
      <c r="BW74" s="245"/>
      <c r="BX74" s="245"/>
      <c r="BY74" s="245"/>
      <c r="BZ74" s="245"/>
      <c r="CA74" s="245"/>
      <c r="CB74" s="245"/>
      <c r="CC74" s="245"/>
      <c r="CD74" s="245"/>
      <c r="CE74" s="245"/>
      <c r="CF74" s="245"/>
      <c r="CG74" s="245"/>
      <c r="CH74" s="245"/>
      <c r="CI74" s="245"/>
      <c r="CJ74" s="245"/>
      <c r="CK74" s="245"/>
      <c r="CL74" s="245"/>
      <c r="CM74" s="247"/>
      <c r="CN74" s="245"/>
      <c r="CO74" s="245"/>
      <c r="CP74" s="245"/>
      <c r="CQ74" s="245"/>
      <c r="CR74" s="245"/>
      <c r="CS74" s="245"/>
      <c r="CT74" s="245"/>
      <c r="CU74" s="246"/>
      <c r="CV74" s="245"/>
      <c r="CW74" s="245"/>
      <c r="CX74" s="245"/>
      <c r="CY74" s="245"/>
      <c r="CZ74" s="245"/>
      <c r="DA74" s="245"/>
      <c r="DB74" s="245"/>
      <c r="DC74" s="245"/>
      <c r="DD74" s="245"/>
      <c r="DE74" s="245"/>
      <c r="DF74" s="245"/>
      <c r="DG74" s="245"/>
      <c r="DH74" s="245"/>
      <c r="DI74" s="245"/>
      <c r="DJ74" s="245"/>
      <c r="DK74" s="245"/>
      <c r="DL74" s="245"/>
      <c r="DM74" s="245"/>
      <c r="DN74" s="245"/>
      <c r="DO74" s="245"/>
      <c r="DP74" s="245"/>
      <c r="DQ74" s="245"/>
      <c r="DR74" s="245"/>
      <c r="DS74" s="245"/>
      <c r="DT74" s="245"/>
      <c r="DU74" s="245"/>
      <c r="DV74" s="245"/>
      <c r="DW74" s="245"/>
      <c r="DX74" s="245"/>
      <c r="DY74" s="145"/>
    </row>
    <row r="75" spans="1:129" x14ac:dyDescent="0.4">
      <c r="A75" s="36"/>
      <c r="B75" s="152" t="s">
        <v>3</v>
      </c>
      <c r="C75" s="236" t="str">
        <f t="shared" ref="C75:AH75" si="226">IF(AND(COUNTIFS(Agriculture_rating, 1, Agriculture_subsector, $B75, Agriculture_ID, C$8)&gt;0,COUNTIFS(Agriculture_rating, -1, Agriculture_subsector, $B75, Agriculture_ID, C$8)&gt;0),"+ / –",(IF(COUNTIFS(Agriculture_rating, 1, Agriculture_subsector, $B75, Agriculture_ID, C$8)&gt;0, "+",(IF(COUNTIFS(Agriculture_rating, -1, Agriculture_subsector, $B75, Agriculture_ID, C$8)&gt;0,"–", "")))))</f>
        <v/>
      </c>
      <c r="D75" s="237" t="str">
        <f t="shared" si="226"/>
        <v/>
      </c>
      <c r="E75" s="237" t="str">
        <f t="shared" si="226"/>
        <v/>
      </c>
      <c r="F75" s="237" t="str">
        <f t="shared" si="226"/>
        <v/>
      </c>
      <c r="G75" s="238" t="str">
        <f t="shared" si="226"/>
        <v/>
      </c>
      <c r="H75" s="239" t="str">
        <f t="shared" si="226"/>
        <v>–</v>
      </c>
      <c r="I75" s="237" t="str">
        <f t="shared" si="226"/>
        <v/>
      </c>
      <c r="J75" s="237" t="str">
        <f t="shared" si="226"/>
        <v/>
      </c>
      <c r="K75" s="237" t="str">
        <f t="shared" si="226"/>
        <v/>
      </c>
      <c r="L75" s="240" t="str">
        <f t="shared" si="226"/>
        <v/>
      </c>
      <c r="M75" s="236" t="str">
        <f t="shared" si="226"/>
        <v/>
      </c>
      <c r="N75" s="237" t="str">
        <f t="shared" si="226"/>
        <v/>
      </c>
      <c r="O75" s="237" t="str">
        <f t="shared" si="226"/>
        <v/>
      </c>
      <c r="P75" s="237" t="str">
        <f t="shared" si="226"/>
        <v/>
      </c>
      <c r="Q75" s="237" t="str">
        <f t="shared" si="226"/>
        <v/>
      </c>
      <c r="R75" s="237" t="str">
        <f t="shared" si="226"/>
        <v/>
      </c>
      <c r="S75" s="237" t="str">
        <f t="shared" si="226"/>
        <v/>
      </c>
      <c r="T75" s="237" t="str">
        <f t="shared" si="226"/>
        <v/>
      </c>
      <c r="U75" s="238" t="str">
        <f t="shared" si="226"/>
        <v/>
      </c>
      <c r="V75" s="239" t="str">
        <f t="shared" si="226"/>
        <v/>
      </c>
      <c r="W75" s="237" t="str">
        <f t="shared" si="226"/>
        <v/>
      </c>
      <c r="X75" s="237" t="str">
        <f t="shared" si="226"/>
        <v/>
      </c>
      <c r="Y75" s="237" t="str">
        <f t="shared" si="226"/>
        <v/>
      </c>
      <c r="Z75" s="237" t="str">
        <f t="shared" si="226"/>
        <v/>
      </c>
      <c r="AA75" s="237" t="str">
        <f t="shared" si="226"/>
        <v/>
      </c>
      <c r="AB75" s="240" t="str">
        <f t="shared" si="226"/>
        <v/>
      </c>
      <c r="AC75" s="236" t="str">
        <f t="shared" si="226"/>
        <v/>
      </c>
      <c r="AD75" s="237" t="str">
        <f t="shared" si="226"/>
        <v/>
      </c>
      <c r="AE75" s="237" t="str">
        <f t="shared" si="226"/>
        <v/>
      </c>
      <c r="AF75" s="237" t="str">
        <f t="shared" si="226"/>
        <v/>
      </c>
      <c r="AG75" s="237" t="str">
        <f t="shared" si="226"/>
        <v/>
      </c>
      <c r="AH75" s="238" t="str">
        <f t="shared" si="226"/>
        <v/>
      </c>
      <c r="AI75" s="239" t="str">
        <f t="shared" ref="AI75:BN75" si="227">IF(AND(COUNTIFS(Agriculture_rating, 1, Agriculture_subsector, $B75, Agriculture_ID, AI$8)&gt;0,COUNTIFS(Agriculture_rating, -1, Agriculture_subsector, $B75, Agriculture_ID, AI$8)&gt;0),"+ / –",(IF(COUNTIFS(Agriculture_rating, 1, Agriculture_subsector, $B75, Agriculture_ID, AI$8)&gt;0, "+",(IF(COUNTIFS(Agriculture_rating, -1, Agriculture_subsector, $B75, Agriculture_ID, AI$8)&gt;0,"–", "")))))</f>
        <v/>
      </c>
      <c r="AJ75" s="237" t="str">
        <f t="shared" si="227"/>
        <v/>
      </c>
      <c r="AK75" s="237" t="str">
        <f t="shared" si="227"/>
        <v/>
      </c>
      <c r="AL75" s="237" t="str">
        <f t="shared" si="227"/>
        <v>+</v>
      </c>
      <c r="AM75" s="237" t="str">
        <f t="shared" si="227"/>
        <v/>
      </c>
      <c r="AN75" s="240" t="str">
        <f t="shared" si="227"/>
        <v>+</v>
      </c>
      <c r="AO75" s="236" t="str">
        <f t="shared" si="227"/>
        <v/>
      </c>
      <c r="AP75" s="237" t="str">
        <f t="shared" si="227"/>
        <v>+</v>
      </c>
      <c r="AQ75" s="238" t="str">
        <f t="shared" si="227"/>
        <v/>
      </c>
      <c r="AR75" s="239" t="str">
        <f t="shared" si="227"/>
        <v/>
      </c>
      <c r="AS75" s="237" t="str">
        <f t="shared" si="227"/>
        <v/>
      </c>
      <c r="AT75" s="237" t="str">
        <f t="shared" si="227"/>
        <v/>
      </c>
      <c r="AU75" s="237" t="str">
        <f t="shared" si="227"/>
        <v>+</v>
      </c>
      <c r="AV75" s="237" t="str">
        <f t="shared" si="227"/>
        <v/>
      </c>
      <c r="AW75" s="237" t="str">
        <f t="shared" si="227"/>
        <v/>
      </c>
      <c r="AX75" s="237" t="str">
        <f t="shared" si="227"/>
        <v/>
      </c>
      <c r="AY75" s="237" t="str">
        <f t="shared" si="227"/>
        <v/>
      </c>
      <c r="AZ75" s="237" t="str">
        <f t="shared" si="227"/>
        <v/>
      </c>
      <c r="BA75" s="240" t="str">
        <f t="shared" si="227"/>
        <v/>
      </c>
      <c r="BB75" s="236" t="str">
        <f t="shared" si="227"/>
        <v/>
      </c>
      <c r="BC75" s="237" t="str">
        <f t="shared" si="227"/>
        <v/>
      </c>
      <c r="BD75" s="237" t="str">
        <f t="shared" si="227"/>
        <v/>
      </c>
      <c r="BE75" s="237" t="str">
        <f t="shared" si="227"/>
        <v/>
      </c>
      <c r="BF75" s="238" t="str">
        <f t="shared" si="227"/>
        <v/>
      </c>
      <c r="BG75" s="239" t="str">
        <f t="shared" si="227"/>
        <v/>
      </c>
      <c r="BH75" s="237" t="str">
        <f t="shared" si="227"/>
        <v/>
      </c>
      <c r="BI75" s="237" t="str">
        <f t="shared" si="227"/>
        <v/>
      </c>
      <c r="BJ75" s="237" t="str">
        <f t="shared" si="227"/>
        <v/>
      </c>
      <c r="BK75" s="237" t="str">
        <f t="shared" si="227"/>
        <v/>
      </c>
      <c r="BL75" s="237" t="str">
        <f t="shared" si="227"/>
        <v/>
      </c>
      <c r="BM75" s="240" t="str">
        <f t="shared" si="227"/>
        <v/>
      </c>
      <c r="BN75" s="236" t="str">
        <f t="shared" si="227"/>
        <v/>
      </c>
      <c r="BO75" s="237" t="str">
        <f t="shared" ref="BO75:CT75" si="228">IF(AND(COUNTIFS(Agriculture_rating, 1, Agriculture_subsector, $B75, Agriculture_ID, BO$8)&gt;0,COUNTIFS(Agriculture_rating, -1, Agriculture_subsector, $B75, Agriculture_ID, BO$8)&gt;0),"+ / –",(IF(COUNTIFS(Agriculture_rating, 1, Agriculture_subsector, $B75, Agriculture_ID, BO$8)&gt;0, "+",(IF(COUNTIFS(Agriculture_rating, -1, Agriculture_subsector, $B75, Agriculture_ID, BO$8)&gt;0,"–", "")))))</f>
        <v/>
      </c>
      <c r="BP75" s="237" t="str">
        <f t="shared" si="228"/>
        <v/>
      </c>
      <c r="BQ75" s="237" t="str">
        <f t="shared" si="228"/>
        <v/>
      </c>
      <c r="BR75" s="237" t="str">
        <f t="shared" si="228"/>
        <v/>
      </c>
      <c r="BS75" s="237" t="str">
        <f t="shared" si="228"/>
        <v/>
      </c>
      <c r="BT75" s="238" t="str">
        <f t="shared" si="228"/>
        <v/>
      </c>
      <c r="BU75" s="239" t="str">
        <f t="shared" si="228"/>
        <v/>
      </c>
      <c r="BV75" s="237" t="str">
        <f t="shared" si="228"/>
        <v>+</v>
      </c>
      <c r="BW75" s="237" t="str">
        <f t="shared" si="228"/>
        <v/>
      </c>
      <c r="BX75" s="237" t="str">
        <f t="shared" si="228"/>
        <v/>
      </c>
      <c r="BY75" s="237" t="str">
        <f t="shared" si="228"/>
        <v/>
      </c>
      <c r="BZ75" s="237" t="str">
        <f t="shared" si="228"/>
        <v/>
      </c>
      <c r="CA75" s="237" t="str">
        <f t="shared" si="228"/>
        <v/>
      </c>
      <c r="CB75" s="240" t="str">
        <f t="shared" si="228"/>
        <v/>
      </c>
      <c r="CC75" s="241" t="str">
        <f t="shared" si="228"/>
        <v/>
      </c>
      <c r="CD75" s="242" t="str">
        <f t="shared" si="228"/>
        <v/>
      </c>
      <c r="CE75" s="243" t="str">
        <f t="shared" si="228"/>
        <v/>
      </c>
      <c r="CF75" s="239" t="str">
        <f t="shared" si="228"/>
        <v/>
      </c>
      <c r="CG75" s="237" t="str">
        <f t="shared" si="228"/>
        <v/>
      </c>
      <c r="CH75" s="237" t="str">
        <f t="shared" si="228"/>
        <v/>
      </c>
      <c r="CI75" s="237" t="str">
        <f t="shared" si="228"/>
        <v/>
      </c>
      <c r="CJ75" s="237" t="str">
        <f t="shared" si="228"/>
        <v/>
      </c>
      <c r="CK75" s="237" t="str">
        <f t="shared" si="228"/>
        <v/>
      </c>
      <c r="CL75" s="240" t="str">
        <f t="shared" si="228"/>
        <v/>
      </c>
      <c r="CM75" s="236" t="str">
        <f t="shared" si="228"/>
        <v>+</v>
      </c>
      <c r="CN75" s="237" t="str">
        <f t="shared" si="228"/>
        <v>+</v>
      </c>
      <c r="CO75" s="237" t="str">
        <f t="shared" si="228"/>
        <v/>
      </c>
      <c r="CP75" s="237" t="str">
        <f t="shared" si="228"/>
        <v/>
      </c>
      <c r="CQ75" s="237" t="str">
        <f t="shared" si="228"/>
        <v/>
      </c>
      <c r="CR75" s="237" t="str">
        <f t="shared" si="228"/>
        <v/>
      </c>
      <c r="CS75" s="237" t="str">
        <f t="shared" si="228"/>
        <v/>
      </c>
      <c r="CT75" s="237" t="str">
        <f t="shared" si="228"/>
        <v/>
      </c>
      <c r="CU75" s="238" t="str">
        <f t="shared" ref="CU75:DX75" si="229">IF(AND(COUNTIFS(Agriculture_rating, 1, Agriculture_subsector, $B75, Agriculture_ID, CU$8)&gt;0,COUNTIFS(Agriculture_rating, -1, Agriculture_subsector, $B75, Agriculture_ID, CU$8)&gt;0),"+ / –",(IF(COUNTIFS(Agriculture_rating, 1, Agriculture_subsector, $B75, Agriculture_ID, CU$8)&gt;0, "+",(IF(COUNTIFS(Agriculture_rating, -1, Agriculture_subsector, $B75, Agriculture_ID, CU$8)&gt;0,"–", "")))))</f>
        <v/>
      </c>
      <c r="CV75" s="239" t="str">
        <f t="shared" si="229"/>
        <v/>
      </c>
      <c r="CW75" s="237" t="str">
        <f t="shared" si="229"/>
        <v/>
      </c>
      <c r="CX75" s="237" t="str">
        <f t="shared" si="229"/>
        <v/>
      </c>
      <c r="CY75" s="237" t="str">
        <f t="shared" si="229"/>
        <v/>
      </c>
      <c r="CZ75" s="237" t="str">
        <f t="shared" si="229"/>
        <v/>
      </c>
      <c r="DA75" s="237" t="str">
        <f t="shared" si="229"/>
        <v/>
      </c>
      <c r="DB75" s="237" t="str">
        <f t="shared" si="229"/>
        <v/>
      </c>
      <c r="DC75" s="237" t="str">
        <f t="shared" si="229"/>
        <v/>
      </c>
      <c r="DD75" s="237" t="str">
        <f t="shared" si="229"/>
        <v/>
      </c>
      <c r="DE75" s="240" t="str">
        <f t="shared" si="229"/>
        <v/>
      </c>
      <c r="DF75" s="241" t="str">
        <f t="shared" si="229"/>
        <v/>
      </c>
      <c r="DG75" s="242" t="str">
        <f t="shared" si="229"/>
        <v/>
      </c>
      <c r="DH75" s="242" t="str">
        <f t="shared" si="229"/>
        <v/>
      </c>
      <c r="DI75" s="242" t="str">
        <f t="shared" si="229"/>
        <v/>
      </c>
      <c r="DJ75" s="242" t="str">
        <f t="shared" si="229"/>
        <v/>
      </c>
      <c r="DK75" s="242" t="str">
        <f t="shared" si="229"/>
        <v/>
      </c>
      <c r="DL75" s="242" t="str">
        <f t="shared" si="229"/>
        <v/>
      </c>
      <c r="DM75" s="242" t="str">
        <f t="shared" si="229"/>
        <v/>
      </c>
      <c r="DN75" s="242" t="str">
        <f t="shared" si="229"/>
        <v/>
      </c>
      <c r="DO75" s="242" t="str">
        <f t="shared" si="229"/>
        <v/>
      </c>
      <c r="DP75" s="242" t="str">
        <f t="shared" si="229"/>
        <v/>
      </c>
      <c r="DQ75" s="242" t="str">
        <f t="shared" si="229"/>
        <v/>
      </c>
      <c r="DR75" s="242" t="str">
        <f t="shared" si="229"/>
        <v/>
      </c>
      <c r="DS75" s="242" t="str">
        <f t="shared" si="229"/>
        <v/>
      </c>
      <c r="DT75" s="242" t="str">
        <f t="shared" si="229"/>
        <v/>
      </c>
      <c r="DU75" s="242" t="str">
        <f t="shared" si="229"/>
        <v/>
      </c>
      <c r="DV75" s="242" t="str">
        <f t="shared" si="229"/>
        <v/>
      </c>
      <c r="DW75" s="242" t="str">
        <f t="shared" si="229"/>
        <v/>
      </c>
      <c r="DX75" s="243" t="str">
        <f t="shared" si="229"/>
        <v/>
      </c>
      <c r="DY75" s="145"/>
    </row>
    <row r="76" spans="1:129" ht="14.15" customHeight="1" outlineLevel="1" x14ac:dyDescent="0.4">
      <c r="A76" s="36"/>
      <c r="B76" s="153" t="s">
        <v>16</v>
      </c>
      <c r="C76" s="236" t="str">
        <f t="shared" ref="C76:AH76" si="230">IF(AND(COUNTIFS(Agriculture_rating, 1, Agriculture_action, $B76, Agriculture_ID, C$8)&gt;0,COUNTIFS(Agriculture_rating, -1, Agriculture_action, $B76, Agriculture_ID, C$8)&gt;0),"+ / –",(IF(COUNTIFS(Agriculture_rating, 1, Agriculture_action, $B76, Agriculture_ID, C$8)&gt;0, "+",(IF(COUNTIFS(Agriculture_rating, -1, Agriculture_action, $B76, Agriculture_ID, C$8)&gt;0,"–", "")))))</f>
        <v/>
      </c>
      <c r="D76" s="237" t="str">
        <f t="shared" si="230"/>
        <v/>
      </c>
      <c r="E76" s="237" t="str">
        <f t="shared" si="230"/>
        <v/>
      </c>
      <c r="F76" s="237" t="str">
        <f t="shared" si="230"/>
        <v/>
      </c>
      <c r="G76" s="238" t="str">
        <f t="shared" si="230"/>
        <v/>
      </c>
      <c r="H76" s="239" t="str">
        <f t="shared" si="230"/>
        <v>–</v>
      </c>
      <c r="I76" s="237" t="str">
        <f t="shared" si="230"/>
        <v/>
      </c>
      <c r="J76" s="237" t="str">
        <f t="shared" si="230"/>
        <v/>
      </c>
      <c r="K76" s="237" t="str">
        <f t="shared" si="230"/>
        <v/>
      </c>
      <c r="L76" s="240" t="str">
        <f t="shared" si="230"/>
        <v/>
      </c>
      <c r="M76" s="236" t="str">
        <f t="shared" si="230"/>
        <v/>
      </c>
      <c r="N76" s="237" t="str">
        <f t="shared" si="230"/>
        <v/>
      </c>
      <c r="O76" s="237" t="str">
        <f t="shared" si="230"/>
        <v/>
      </c>
      <c r="P76" s="237" t="str">
        <f t="shared" si="230"/>
        <v/>
      </c>
      <c r="Q76" s="237" t="str">
        <f t="shared" si="230"/>
        <v/>
      </c>
      <c r="R76" s="237" t="str">
        <f t="shared" si="230"/>
        <v/>
      </c>
      <c r="S76" s="237" t="str">
        <f t="shared" si="230"/>
        <v/>
      </c>
      <c r="T76" s="237" t="str">
        <f t="shared" si="230"/>
        <v/>
      </c>
      <c r="U76" s="238" t="str">
        <f t="shared" si="230"/>
        <v/>
      </c>
      <c r="V76" s="239" t="str">
        <f t="shared" si="230"/>
        <v/>
      </c>
      <c r="W76" s="237" t="str">
        <f t="shared" si="230"/>
        <v/>
      </c>
      <c r="X76" s="237" t="str">
        <f t="shared" si="230"/>
        <v/>
      </c>
      <c r="Y76" s="237" t="str">
        <f t="shared" si="230"/>
        <v/>
      </c>
      <c r="Z76" s="237" t="str">
        <f t="shared" si="230"/>
        <v/>
      </c>
      <c r="AA76" s="237" t="str">
        <f t="shared" si="230"/>
        <v/>
      </c>
      <c r="AB76" s="240" t="str">
        <f t="shared" si="230"/>
        <v/>
      </c>
      <c r="AC76" s="236" t="str">
        <f t="shared" si="230"/>
        <v/>
      </c>
      <c r="AD76" s="237" t="str">
        <f t="shared" si="230"/>
        <v/>
      </c>
      <c r="AE76" s="237" t="str">
        <f t="shared" si="230"/>
        <v/>
      </c>
      <c r="AF76" s="237" t="str">
        <f t="shared" si="230"/>
        <v/>
      </c>
      <c r="AG76" s="237" t="str">
        <f t="shared" si="230"/>
        <v/>
      </c>
      <c r="AH76" s="238" t="str">
        <f t="shared" si="230"/>
        <v/>
      </c>
      <c r="AI76" s="239" t="str">
        <f t="shared" ref="AI76:BN76" si="231">IF(AND(COUNTIFS(Agriculture_rating, 1, Agriculture_action, $B76, Agriculture_ID, AI$8)&gt;0,COUNTIFS(Agriculture_rating, -1, Agriculture_action, $B76, Agriculture_ID, AI$8)&gt;0),"+ / –",(IF(COUNTIFS(Agriculture_rating, 1, Agriculture_action, $B76, Agriculture_ID, AI$8)&gt;0, "+",(IF(COUNTIFS(Agriculture_rating, -1, Agriculture_action, $B76, Agriculture_ID, AI$8)&gt;0,"–", "")))))</f>
        <v/>
      </c>
      <c r="AJ76" s="237" t="str">
        <f t="shared" si="231"/>
        <v/>
      </c>
      <c r="AK76" s="237" t="str">
        <f t="shared" si="231"/>
        <v/>
      </c>
      <c r="AL76" s="237" t="str">
        <f t="shared" si="231"/>
        <v>+</v>
      </c>
      <c r="AM76" s="237" t="str">
        <f t="shared" si="231"/>
        <v/>
      </c>
      <c r="AN76" s="240" t="str">
        <f t="shared" si="231"/>
        <v>+</v>
      </c>
      <c r="AO76" s="236" t="str">
        <f t="shared" si="231"/>
        <v/>
      </c>
      <c r="AP76" s="237" t="str">
        <f t="shared" si="231"/>
        <v>+</v>
      </c>
      <c r="AQ76" s="238" t="str">
        <f t="shared" si="231"/>
        <v/>
      </c>
      <c r="AR76" s="239" t="str">
        <f t="shared" si="231"/>
        <v/>
      </c>
      <c r="AS76" s="237" t="str">
        <f t="shared" si="231"/>
        <v/>
      </c>
      <c r="AT76" s="237" t="str">
        <f t="shared" si="231"/>
        <v/>
      </c>
      <c r="AU76" s="237" t="str">
        <f t="shared" si="231"/>
        <v>+</v>
      </c>
      <c r="AV76" s="237" t="str">
        <f t="shared" si="231"/>
        <v/>
      </c>
      <c r="AW76" s="237" t="str">
        <f t="shared" si="231"/>
        <v/>
      </c>
      <c r="AX76" s="237" t="str">
        <f t="shared" si="231"/>
        <v/>
      </c>
      <c r="AY76" s="237" t="str">
        <f t="shared" si="231"/>
        <v/>
      </c>
      <c r="AZ76" s="237" t="str">
        <f t="shared" si="231"/>
        <v/>
      </c>
      <c r="BA76" s="240" t="str">
        <f t="shared" si="231"/>
        <v/>
      </c>
      <c r="BB76" s="236" t="str">
        <f t="shared" si="231"/>
        <v/>
      </c>
      <c r="BC76" s="237" t="str">
        <f t="shared" si="231"/>
        <v/>
      </c>
      <c r="BD76" s="237" t="str">
        <f t="shared" si="231"/>
        <v/>
      </c>
      <c r="BE76" s="237" t="str">
        <f t="shared" si="231"/>
        <v/>
      </c>
      <c r="BF76" s="238" t="str">
        <f t="shared" si="231"/>
        <v/>
      </c>
      <c r="BG76" s="239" t="str">
        <f t="shared" si="231"/>
        <v/>
      </c>
      <c r="BH76" s="237" t="str">
        <f t="shared" si="231"/>
        <v/>
      </c>
      <c r="BI76" s="237" t="str">
        <f t="shared" si="231"/>
        <v/>
      </c>
      <c r="BJ76" s="237" t="str">
        <f t="shared" si="231"/>
        <v/>
      </c>
      <c r="BK76" s="237" t="str">
        <f t="shared" si="231"/>
        <v/>
      </c>
      <c r="BL76" s="237" t="str">
        <f t="shared" si="231"/>
        <v/>
      </c>
      <c r="BM76" s="240" t="str">
        <f t="shared" si="231"/>
        <v/>
      </c>
      <c r="BN76" s="236" t="str">
        <f t="shared" si="231"/>
        <v/>
      </c>
      <c r="BO76" s="237" t="str">
        <f t="shared" ref="BO76:CT76" si="232">IF(AND(COUNTIFS(Agriculture_rating, 1, Agriculture_action, $B76, Agriculture_ID, BO$8)&gt;0,COUNTIFS(Agriculture_rating, -1, Agriculture_action, $B76, Agriculture_ID, BO$8)&gt;0),"+ / –",(IF(COUNTIFS(Agriculture_rating, 1, Agriculture_action, $B76, Agriculture_ID, BO$8)&gt;0, "+",(IF(COUNTIFS(Agriculture_rating, -1, Agriculture_action, $B76, Agriculture_ID, BO$8)&gt;0,"–", "")))))</f>
        <v/>
      </c>
      <c r="BP76" s="237" t="str">
        <f t="shared" si="232"/>
        <v/>
      </c>
      <c r="BQ76" s="237" t="str">
        <f t="shared" si="232"/>
        <v/>
      </c>
      <c r="BR76" s="237" t="str">
        <f t="shared" si="232"/>
        <v/>
      </c>
      <c r="BS76" s="237" t="str">
        <f t="shared" si="232"/>
        <v/>
      </c>
      <c r="BT76" s="238" t="str">
        <f t="shared" si="232"/>
        <v/>
      </c>
      <c r="BU76" s="239" t="str">
        <f t="shared" si="232"/>
        <v/>
      </c>
      <c r="BV76" s="237" t="str">
        <f t="shared" si="232"/>
        <v>+</v>
      </c>
      <c r="BW76" s="237" t="str">
        <f t="shared" si="232"/>
        <v/>
      </c>
      <c r="BX76" s="237" t="str">
        <f t="shared" si="232"/>
        <v/>
      </c>
      <c r="BY76" s="237" t="str">
        <f t="shared" si="232"/>
        <v/>
      </c>
      <c r="BZ76" s="237" t="str">
        <f t="shared" si="232"/>
        <v/>
      </c>
      <c r="CA76" s="237" t="str">
        <f t="shared" si="232"/>
        <v/>
      </c>
      <c r="CB76" s="240" t="str">
        <f t="shared" si="232"/>
        <v/>
      </c>
      <c r="CC76" s="241" t="str">
        <f t="shared" si="232"/>
        <v/>
      </c>
      <c r="CD76" s="242" t="str">
        <f t="shared" si="232"/>
        <v/>
      </c>
      <c r="CE76" s="243" t="str">
        <f t="shared" si="232"/>
        <v/>
      </c>
      <c r="CF76" s="239" t="str">
        <f t="shared" si="232"/>
        <v/>
      </c>
      <c r="CG76" s="237" t="str">
        <f t="shared" si="232"/>
        <v/>
      </c>
      <c r="CH76" s="237" t="str">
        <f t="shared" si="232"/>
        <v/>
      </c>
      <c r="CI76" s="237" t="str">
        <f t="shared" si="232"/>
        <v/>
      </c>
      <c r="CJ76" s="237" t="str">
        <f t="shared" si="232"/>
        <v/>
      </c>
      <c r="CK76" s="237" t="str">
        <f t="shared" si="232"/>
        <v/>
      </c>
      <c r="CL76" s="240" t="str">
        <f t="shared" si="232"/>
        <v/>
      </c>
      <c r="CM76" s="236" t="str">
        <f t="shared" si="232"/>
        <v>+</v>
      </c>
      <c r="CN76" s="237" t="str">
        <f t="shared" si="232"/>
        <v>+</v>
      </c>
      <c r="CO76" s="237" t="str">
        <f t="shared" si="232"/>
        <v/>
      </c>
      <c r="CP76" s="237" t="str">
        <f t="shared" si="232"/>
        <v/>
      </c>
      <c r="CQ76" s="237" t="str">
        <f t="shared" si="232"/>
        <v/>
      </c>
      <c r="CR76" s="237" t="str">
        <f t="shared" si="232"/>
        <v/>
      </c>
      <c r="CS76" s="237" t="str">
        <f t="shared" si="232"/>
        <v/>
      </c>
      <c r="CT76" s="237" t="str">
        <f t="shared" si="232"/>
        <v/>
      </c>
      <c r="CU76" s="238" t="str">
        <f t="shared" ref="CU76:DX76" si="233">IF(AND(COUNTIFS(Agriculture_rating, 1, Agriculture_action, $B76, Agriculture_ID, CU$8)&gt;0,COUNTIFS(Agriculture_rating, -1, Agriculture_action, $B76, Agriculture_ID, CU$8)&gt;0),"+ / –",(IF(COUNTIFS(Agriculture_rating, 1, Agriculture_action, $B76, Agriculture_ID, CU$8)&gt;0, "+",(IF(COUNTIFS(Agriculture_rating, -1, Agriculture_action, $B76, Agriculture_ID, CU$8)&gt;0,"–", "")))))</f>
        <v/>
      </c>
      <c r="CV76" s="239" t="str">
        <f t="shared" si="233"/>
        <v/>
      </c>
      <c r="CW76" s="237" t="str">
        <f t="shared" si="233"/>
        <v/>
      </c>
      <c r="CX76" s="237" t="str">
        <f t="shared" si="233"/>
        <v/>
      </c>
      <c r="CY76" s="237" t="str">
        <f t="shared" si="233"/>
        <v/>
      </c>
      <c r="CZ76" s="237" t="str">
        <f t="shared" si="233"/>
        <v/>
      </c>
      <c r="DA76" s="237" t="str">
        <f t="shared" si="233"/>
        <v/>
      </c>
      <c r="DB76" s="237" t="str">
        <f t="shared" si="233"/>
        <v/>
      </c>
      <c r="DC76" s="237" t="str">
        <f t="shared" si="233"/>
        <v/>
      </c>
      <c r="DD76" s="237" t="str">
        <f t="shared" si="233"/>
        <v/>
      </c>
      <c r="DE76" s="240" t="str">
        <f t="shared" si="233"/>
        <v/>
      </c>
      <c r="DF76" s="241" t="str">
        <f t="shared" si="233"/>
        <v/>
      </c>
      <c r="DG76" s="242" t="str">
        <f t="shared" si="233"/>
        <v/>
      </c>
      <c r="DH76" s="242" t="str">
        <f t="shared" si="233"/>
        <v/>
      </c>
      <c r="DI76" s="242" t="str">
        <f t="shared" si="233"/>
        <v/>
      </c>
      <c r="DJ76" s="242" t="str">
        <f t="shared" si="233"/>
        <v/>
      </c>
      <c r="DK76" s="242" t="str">
        <f t="shared" si="233"/>
        <v/>
      </c>
      <c r="DL76" s="242" t="str">
        <f t="shared" si="233"/>
        <v/>
      </c>
      <c r="DM76" s="242" t="str">
        <f t="shared" si="233"/>
        <v/>
      </c>
      <c r="DN76" s="242" t="str">
        <f t="shared" si="233"/>
        <v/>
      </c>
      <c r="DO76" s="242" t="str">
        <f t="shared" si="233"/>
        <v/>
      </c>
      <c r="DP76" s="242" t="str">
        <f t="shared" si="233"/>
        <v/>
      </c>
      <c r="DQ76" s="242" t="str">
        <f t="shared" si="233"/>
        <v/>
      </c>
      <c r="DR76" s="242" t="str">
        <f t="shared" si="233"/>
        <v/>
      </c>
      <c r="DS76" s="242" t="str">
        <f t="shared" si="233"/>
        <v/>
      </c>
      <c r="DT76" s="242" t="str">
        <f t="shared" si="233"/>
        <v/>
      </c>
      <c r="DU76" s="242" t="str">
        <f t="shared" si="233"/>
        <v/>
      </c>
      <c r="DV76" s="242" t="str">
        <f t="shared" si="233"/>
        <v/>
      </c>
      <c r="DW76" s="242" t="str">
        <f t="shared" si="233"/>
        <v/>
      </c>
      <c r="DX76" s="243" t="str">
        <f t="shared" si="233"/>
        <v/>
      </c>
      <c r="DY76" s="145"/>
    </row>
    <row r="77" spans="1:129" x14ac:dyDescent="0.4">
      <c r="A77" s="36"/>
      <c r="B77" s="152" t="s">
        <v>1</v>
      </c>
      <c r="C77" s="236" t="str">
        <f t="shared" ref="C77:AH77" si="234">IF(AND(COUNTIFS(Agriculture_rating, 1, Agriculture_subsector, $B77, Agriculture_ID, C$8)&gt;0,COUNTIFS(Agriculture_rating, -1, Agriculture_subsector, $B77, Agriculture_ID, C$8)&gt;0),"+ / –",(IF(COUNTIFS(Agriculture_rating, 1, Agriculture_subsector, $B77, Agriculture_ID, C$8)&gt;0, "+",(IF(COUNTIFS(Agriculture_rating, -1, Agriculture_subsector, $B77, Agriculture_ID, C$8)&gt;0,"–", "")))))</f>
        <v/>
      </c>
      <c r="D77" s="237" t="str">
        <f t="shared" si="234"/>
        <v/>
      </c>
      <c r="E77" s="237" t="str">
        <f t="shared" si="234"/>
        <v/>
      </c>
      <c r="F77" s="237" t="str">
        <f t="shared" si="234"/>
        <v>+</v>
      </c>
      <c r="G77" s="238" t="str">
        <f t="shared" si="234"/>
        <v/>
      </c>
      <c r="H77" s="239" t="str">
        <f t="shared" si="234"/>
        <v>+</v>
      </c>
      <c r="I77" s="237" t="str">
        <f t="shared" si="234"/>
        <v/>
      </c>
      <c r="J77" s="237" t="str">
        <f t="shared" si="234"/>
        <v>+</v>
      </c>
      <c r="K77" s="237" t="str">
        <f t="shared" si="234"/>
        <v>+</v>
      </c>
      <c r="L77" s="240" t="str">
        <f t="shared" si="234"/>
        <v/>
      </c>
      <c r="M77" s="236" t="str">
        <f t="shared" si="234"/>
        <v/>
      </c>
      <c r="N77" s="237" t="str">
        <f t="shared" si="234"/>
        <v/>
      </c>
      <c r="O77" s="237" t="str">
        <f t="shared" si="234"/>
        <v/>
      </c>
      <c r="P77" s="237" t="str">
        <f t="shared" si="234"/>
        <v>+</v>
      </c>
      <c r="Q77" s="237" t="str">
        <f t="shared" si="234"/>
        <v/>
      </c>
      <c r="R77" s="237" t="str">
        <f t="shared" si="234"/>
        <v/>
      </c>
      <c r="S77" s="237" t="str">
        <f t="shared" si="234"/>
        <v/>
      </c>
      <c r="T77" s="237" t="str">
        <f t="shared" si="234"/>
        <v/>
      </c>
      <c r="U77" s="238" t="str">
        <f t="shared" si="234"/>
        <v>+</v>
      </c>
      <c r="V77" s="239" t="str">
        <f t="shared" si="234"/>
        <v/>
      </c>
      <c r="W77" s="237" t="str">
        <f t="shared" si="234"/>
        <v/>
      </c>
      <c r="X77" s="237" t="str">
        <f t="shared" si="234"/>
        <v/>
      </c>
      <c r="Y77" s="237" t="str">
        <f t="shared" si="234"/>
        <v/>
      </c>
      <c r="Z77" s="237" t="str">
        <f t="shared" si="234"/>
        <v/>
      </c>
      <c r="AA77" s="237" t="str">
        <f t="shared" si="234"/>
        <v/>
      </c>
      <c r="AB77" s="240" t="str">
        <f t="shared" si="234"/>
        <v/>
      </c>
      <c r="AC77" s="236" t="str">
        <f t="shared" si="234"/>
        <v/>
      </c>
      <c r="AD77" s="237" t="str">
        <f t="shared" si="234"/>
        <v/>
      </c>
      <c r="AE77" s="237" t="str">
        <f t="shared" si="234"/>
        <v/>
      </c>
      <c r="AF77" s="237" t="str">
        <f t="shared" si="234"/>
        <v/>
      </c>
      <c r="AG77" s="237" t="str">
        <f t="shared" si="234"/>
        <v/>
      </c>
      <c r="AH77" s="238" t="str">
        <f t="shared" si="234"/>
        <v/>
      </c>
      <c r="AI77" s="239" t="str">
        <f t="shared" ref="AI77:BN77" si="235">IF(AND(COUNTIFS(Agriculture_rating, 1, Agriculture_subsector, $B77, Agriculture_ID, AI$8)&gt;0,COUNTIFS(Agriculture_rating, -1, Agriculture_subsector, $B77, Agriculture_ID, AI$8)&gt;0),"+ / –",(IF(COUNTIFS(Agriculture_rating, 1, Agriculture_subsector, $B77, Agriculture_ID, AI$8)&gt;0, "+",(IF(COUNTIFS(Agriculture_rating, -1, Agriculture_subsector, $B77, Agriculture_ID, AI$8)&gt;0,"–", "")))))</f>
        <v>+</v>
      </c>
      <c r="AJ77" s="237" t="str">
        <f t="shared" si="235"/>
        <v/>
      </c>
      <c r="AK77" s="237" t="str">
        <f t="shared" si="235"/>
        <v>+</v>
      </c>
      <c r="AL77" s="237" t="str">
        <f t="shared" si="235"/>
        <v>+</v>
      </c>
      <c r="AM77" s="237" t="str">
        <f t="shared" si="235"/>
        <v/>
      </c>
      <c r="AN77" s="240" t="str">
        <f t="shared" si="235"/>
        <v/>
      </c>
      <c r="AO77" s="236" t="str">
        <f t="shared" si="235"/>
        <v/>
      </c>
      <c r="AP77" s="237" t="str">
        <f t="shared" si="235"/>
        <v/>
      </c>
      <c r="AQ77" s="238" t="str">
        <f t="shared" si="235"/>
        <v/>
      </c>
      <c r="AR77" s="239" t="str">
        <f t="shared" si="235"/>
        <v/>
      </c>
      <c r="AS77" s="237" t="str">
        <f t="shared" si="235"/>
        <v>+</v>
      </c>
      <c r="AT77" s="237" t="str">
        <f t="shared" si="235"/>
        <v/>
      </c>
      <c r="AU77" s="237" t="str">
        <f t="shared" si="235"/>
        <v>+</v>
      </c>
      <c r="AV77" s="237" t="str">
        <f t="shared" si="235"/>
        <v/>
      </c>
      <c r="AW77" s="237" t="str">
        <f t="shared" si="235"/>
        <v/>
      </c>
      <c r="AX77" s="237" t="str">
        <f t="shared" si="235"/>
        <v/>
      </c>
      <c r="AY77" s="237" t="str">
        <f t="shared" si="235"/>
        <v/>
      </c>
      <c r="AZ77" s="237" t="str">
        <f t="shared" si="235"/>
        <v/>
      </c>
      <c r="BA77" s="240" t="str">
        <f t="shared" si="235"/>
        <v/>
      </c>
      <c r="BB77" s="236" t="str">
        <f t="shared" si="235"/>
        <v/>
      </c>
      <c r="BC77" s="237" t="str">
        <f t="shared" si="235"/>
        <v/>
      </c>
      <c r="BD77" s="237" t="str">
        <f t="shared" si="235"/>
        <v/>
      </c>
      <c r="BE77" s="237" t="str">
        <f t="shared" si="235"/>
        <v>+</v>
      </c>
      <c r="BF77" s="238" t="str">
        <f t="shared" si="235"/>
        <v/>
      </c>
      <c r="BG77" s="239" t="str">
        <f t="shared" si="235"/>
        <v>+</v>
      </c>
      <c r="BH77" s="237" t="str">
        <f t="shared" si="235"/>
        <v/>
      </c>
      <c r="BI77" s="237" t="str">
        <f t="shared" si="235"/>
        <v/>
      </c>
      <c r="BJ77" s="237" t="str">
        <f t="shared" si="235"/>
        <v/>
      </c>
      <c r="BK77" s="237" t="str">
        <f t="shared" si="235"/>
        <v/>
      </c>
      <c r="BL77" s="237" t="str">
        <f t="shared" si="235"/>
        <v/>
      </c>
      <c r="BM77" s="240" t="str">
        <f t="shared" si="235"/>
        <v/>
      </c>
      <c r="BN77" s="236" t="str">
        <f t="shared" si="235"/>
        <v/>
      </c>
      <c r="BO77" s="237" t="str">
        <f t="shared" ref="BO77:CT77" si="236">IF(AND(COUNTIFS(Agriculture_rating, 1, Agriculture_subsector, $B77, Agriculture_ID, BO$8)&gt;0,COUNTIFS(Agriculture_rating, -1, Agriculture_subsector, $B77, Agriculture_ID, BO$8)&gt;0),"+ / –",(IF(COUNTIFS(Agriculture_rating, 1, Agriculture_subsector, $B77, Agriculture_ID, BO$8)&gt;0, "+",(IF(COUNTIFS(Agriculture_rating, -1, Agriculture_subsector, $B77, Agriculture_ID, BO$8)&gt;0,"–", "")))))</f>
        <v/>
      </c>
      <c r="BP77" s="237" t="str">
        <f t="shared" si="236"/>
        <v/>
      </c>
      <c r="BQ77" s="237" t="str">
        <f t="shared" si="236"/>
        <v/>
      </c>
      <c r="BR77" s="237" t="str">
        <f t="shared" si="236"/>
        <v/>
      </c>
      <c r="BS77" s="237" t="str">
        <f t="shared" si="236"/>
        <v/>
      </c>
      <c r="BT77" s="238" t="str">
        <f t="shared" si="236"/>
        <v/>
      </c>
      <c r="BU77" s="239" t="str">
        <f t="shared" si="236"/>
        <v/>
      </c>
      <c r="BV77" s="237" t="str">
        <f t="shared" si="236"/>
        <v>+</v>
      </c>
      <c r="BW77" s="237" t="str">
        <f t="shared" si="236"/>
        <v/>
      </c>
      <c r="BX77" s="237" t="str">
        <f t="shared" si="236"/>
        <v>+</v>
      </c>
      <c r="BY77" s="237" t="str">
        <f t="shared" si="236"/>
        <v/>
      </c>
      <c r="BZ77" s="237" t="str">
        <f t="shared" si="236"/>
        <v/>
      </c>
      <c r="CA77" s="237" t="str">
        <f t="shared" si="236"/>
        <v/>
      </c>
      <c r="CB77" s="240" t="str">
        <f t="shared" si="236"/>
        <v/>
      </c>
      <c r="CC77" s="241" t="str">
        <f t="shared" si="236"/>
        <v/>
      </c>
      <c r="CD77" s="242" t="str">
        <f t="shared" si="236"/>
        <v/>
      </c>
      <c r="CE77" s="243" t="str">
        <f t="shared" si="236"/>
        <v/>
      </c>
      <c r="CF77" s="239" t="str">
        <f t="shared" si="236"/>
        <v>+</v>
      </c>
      <c r="CG77" s="237" t="str">
        <f t="shared" si="236"/>
        <v/>
      </c>
      <c r="CH77" s="237" t="str">
        <f t="shared" si="236"/>
        <v/>
      </c>
      <c r="CI77" s="237" t="str">
        <f t="shared" si="236"/>
        <v/>
      </c>
      <c r="CJ77" s="237" t="str">
        <f t="shared" si="236"/>
        <v/>
      </c>
      <c r="CK77" s="237" t="str">
        <f t="shared" si="236"/>
        <v/>
      </c>
      <c r="CL77" s="240" t="str">
        <f t="shared" si="236"/>
        <v/>
      </c>
      <c r="CM77" s="236" t="str">
        <f t="shared" si="236"/>
        <v>+</v>
      </c>
      <c r="CN77" s="237" t="str">
        <f t="shared" si="236"/>
        <v/>
      </c>
      <c r="CO77" s="237" t="str">
        <f t="shared" si="236"/>
        <v>+</v>
      </c>
      <c r="CP77" s="237" t="str">
        <f t="shared" si="236"/>
        <v>+</v>
      </c>
      <c r="CQ77" s="237" t="str">
        <f t="shared" si="236"/>
        <v>+</v>
      </c>
      <c r="CR77" s="237" t="str">
        <f t="shared" si="236"/>
        <v/>
      </c>
      <c r="CS77" s="237" t="str">
        <f t="shared" si="236"/>
        <v/>
      </c>
      <c r="CT77" s="237" t="str">
        <f t="shared" si="236"/>
        <v/>
      </c>
      <c r="CU77" s="238" t="str">
        <f t="shared" ref="CU77:DX77" si="237">IF(AND(COUNTIFS(Agriculture_rating, 1, Agriculture_subsector, $B77, Agriculture_ID, CU$8)&gt;0,COUNTIFS(Agriculture_rating, -1, Agriculture_subsector, $B77, Agriculture_ID, CU$8)&gt;0),"+ / –",(IF(COUNTIFS(Agriculture_rating, 1, Agriculture_subsector, $B77, Agriculture_ID, CU$8)&gt;0, "+",(IF(COUNTIFS(Agriculture_rating, -1, Agriculture_subsector, $B77, Agriculture_ID, CU$8)&gt;0,"–", "")))))</f>
        <v/>
      </c>
      <c r="CV77" s="239" t="str">
        <f t="shared" si="237"/>
        <v/>
      </c>
      <c r="CW77" s="237" t="str">
        <f t="shared" si="237"/>
        <v/>
      </c>
      <c r="CX77" s="237" t="str">
        <f t="shared" si="237"/>
        <v/>
      </c>
      <c r="CY77" s="237" t="str">
        <f t="shared" si="237"/>
        <v/>
      </c>
      <c r="CZ77" s="237" t="str">
        <f t="shared" si="237"/>
        <v/>
      </c>
      <c r="DA77" s="237" t="str">
        <f t="shared" si="237"/>
        <v/>
      </c>
      <c r="DB77" s="237" t="str">
        <f t="shared" si="237"/>
        <v/>
      </c>
      <c r="DC77" s="237" t="str">
        <f t="shared" si="237"/>
        <v/>
      </c>
      <c r="DD77" s="237" t="str">
        <f t="shared" si="237"/>
        <v/>
      </c>
      <c r="DE77" s="240" t="str">
        <f t="shared" si="237"/>
        <v/>
      </c>
      <c r="DF77" s="241" t="str">
        <f t="shared" si="237"/>
        <v/>
      </c>
      <c r="DG77" s="242" t="str">
        <f t="shared" si="237"/>
        <v/>
      </c>
      <c r="DH77" s="242" t="str">
        <f t="shared" si="237"/>
        <v/>
      </c>
      <c r="DI77" s="242" t="str">
        <f t="shared" si="237"/>
        <v/>
      </c>
      <c r="DJ77" s="242" t="str">
        <f t="shared" si="237"/>
        <v/>
      </c>
      <c r="DK77" s="242" t="str">
        <f t="shared" si="237"/>
        <v/>
      </c>
      <c r="DL77" s="242" t="str">
        <f t="shared" si="237"/>
        <v/>
      </c>
      <c r="DM77" s="242" t="str">
        <f t="shared" si="237"/>
        <v/>
      </c>
      <c r="DN77" s="242" t="str">
        <f t="shared" si="237"/>
        <v/>
      </c>
      <c r="DO77" s="242" t="str">
        <f t="shared" si="237"/>
        <v/>
      </c>
      <c r="DP77" s="242" t="str">
        <f t="shared" si="237"/>
        <v/>
      </c>
      <c r="DQ77" s="242" t="str">
        <f t="shared" si="237"/>
        <v/>
      </c>
      <c r="DR77" s="242" t="str">
        <f t="shared" si="237"/>
        <v/>
      </c>
      <c r="DS77" s="242" t="str">
        <f t="shared" si="237"/>
        <v/>
      </c>
      <c r="DT77" s="242" t="str">
        <f t="shared" si="237"/>
        <v/>
      </c>
      <c r="DU77" s="242" t="str">
        <f t="shared" si="237"/>
        <v/>
      </c>
      <c r="DV77" s="242" t="str">
        <f t="shared" si="237"/>
        <v/>
      </c>
      <c r="DW77" s="242" t="str">
        <f t="shared" si="237"/>
        <v/>
      </c>
      <c r="DX77" s="243" t="str">
        <f t="shared" si="237"/>
        <v/>
      </c>
      <c r="DY77" s="145"/>
    </row>
    <row r="78" spans="1:129" outlineLevel="1" x14ac:dyDescent="0.4">
      <c r="A78" s="36"/>
      <c r="B78" s="153" t="s">
        <v>308</v>
      </c>
      <c r="C78" s="236" t="str">
        <f t="shared" ref="C78:AH78" si="238">IF(AND(COUNTIFS(Agriculture_rating, 1, Agriculture_action, $B78, Agriculture_ID, C$8)&gt;0,COUNTIFS(Agriculture_rating, -1, Agriculture_action, $B78, Agriculture_ID, C$8)&gt;0),"+ / –",(IF(COUNTIFS(Agriculture_rating, 1, Agriculture_action, $B78, Agriculture_ID, C$8)&gt;0, "+",(IF(COUNTIFS(Agriculture_rating, -1, Agriculture_action, $B78, Agriculture_ID, C$8)&gt;0,"–", "")))))</f>
        <v/>
      </c>
      <c r="D78" s="237" t="str">
        <f t="shared" si="238"/>
        <v/>
      </c>
      <c r="E78" s="237" t="str">
        <f t="shared" si="238"/>
        <v/>
      </c>
      <c r="F78" s="237" t="str">
        <f t="shared" si="238"/>
        <v>+</v>
      </c>
      <c r="G78" s="238" t="str">
        <f t="shared" si="238"/>
        <v/>
      </c>
      <c r="H78" s="239" t="str">
        <f t="shared" si="238"/>
        <v>+</v>
      </c>
      <c r="I78" s="237" t="str">
        <f t="shared" si="238"/>
        <v/>
      </c>
      <c r="J78" s="237" t="str">
        <f t="shared" si="238"/>
        <v>+</v>
      </c>
      <c r="K78" s="237" t="str">
        <f t="shared" si="238"/>
        <v>+</v>
      </c>
      <c r="L78" s="240" t="str">
        <f t="shared" si="238"/>
        <v/>
      </c>
      <c r="M78" s="236" t="str">
        <f t="shared" si="238"/>
        <v/>
      </c>
      <c r="N78" s="237" t="str">
        <f t="shared" si="238"/>
        <v/>
      </c>
      <c r="O78" s="237" t="str">
        <f t="shared" si="238"/>
        <v/>
      </c>
      <c r="P78" s="237" t="str">
        <f t="shared" si="238"/>
        <v>+</v>
      </c>
      <c r="Q78" s="237" t="str">
        <f t="shared" si="238"/>
        <v/>
      </c>
      <c r="R78" s="237" t="str">
        <f t="shared" si="238"/>
        <v/>
      </c>
      <c r="S78" s="237" t="str">
        <f t="shared" si="238"/>
        <v/>
      </c>
      <c r="T78" s="237" t="str">
        <f t="shared" si="238"/>
        <v/>
      </c>
      <c r="U78" s="238" t="str">
        <f t="shared" si="238"/>
        <v>+</v>
      </c>
      <c r="V78" s="239" t="str">
        <f t="shared" si="238"/>
        <v/>
      </c>
      <c r="W78" s="237" t="str">
        <f t="shared" si="238"/>
        <v/>
      </c>
      <c r="X78" s="237" t="str">
        <f t="shared" si="238"/>
        <v/>
      </c>
      <c r="Y78" s="237" t="str">
        <f t="shared" si="238"/>
        <v/>
      </c>
      <c r="Z78" s="237" t="str">
        <f t="shared" si="238"/>
        <v/>
      </c>
      <c r="AA78" s="237" t="str">
        <f t="shared" si="238"/>
        <v/>
      </c>
      <c r="AB78" s="240" t="str">
        <f t="shared" si="238"/>
        <v/>
      </c>
      <c r="AC78" s="236" t="str">
        <f t="shared" si="238"/>
        <v/>
      </c>
      <c r="AD78" s="237" t="str">
        <f t="shared" si="238"/>
        <v/>
      </c>
      <c r="AE78" s="237" t="str">
        <f t="shared" si="238"/>
        <v/>
      </c>
      <c r="AF78" s="237" t="str">
        <f t="shared" si="238"/>
        <v/>
      </c>
      <c r="AG78" s="237" t="str">
        <f t="shared" si="238"/>
        <v/>
      </c>
      <c r="AH78" s="238" t="str">
        <f t="shared" si="238"/>
        <v/>
      </c>
      <c r="AI78" s="239" t="str">
        <f t="shared" ref="AI78:BN78" si="239">IF(AND(COUNTIFS(Agriculture_rating, 1, Agriculture_action, $B78, Agriculture_ID, AI$8)&gt;0,COUNTIFS(Agriculture_rating, -1, Agriculture_action, $B78, Agriculture_ID, AI$8)&gt;0),"+ / –",(IF(COUNTIFS(Agriculture_rating, 1, Agriculture_action, $B78, Agriculture_ID, AI$8)&gt;0, "+",(IF(COUNTIFS(Agriculture_rating, -1, Agriculture_action, $B78, Agriculture_ID, AI$8)&gt;0,"–", "")))))</f>
        <v>+</v>
      </c>
      <c r="AJ78" s="237" t="str">
        <f t="shared" si="239"/>
        <v/>
      </c>
      <c r="AK78" s="237" t="str">
        <f t="shared" si="239"/>
        <v>+</v>
      </c>
      <c r="AL78" s="237" t="str">
        <f t="shared" si="239"/>
        <v>+</v>
      </c>
      <c r="AM78" s="237" t="str">
        <f t="shared" si="239"/>
        <v/>
      </c>
      <c r="AN78" s="240" t="str">
        <f t="shared" si="239"/>
        <v/>
      </c>
      <c r="AO78" s="236" t="str">
        <f t="shared" si="239"/>
        <v/>
      </c>
      <c r="AP78" s="237" t="str">
        <f t="shared" si="239"/>
        <v/>
      </c>
      <c r="AQ78" s="238" t="str">
        <f t="shared" si="239"/>
        <v/>
      </c>
      <c r="AR78" s="239" t="str">
        <f t="shared" si="239"/>
        <v/>
      </c>
      <c r="AS78" s="237" t="str">
        <f t="shared" si="239"/>
        <v>+</v>
      </c>
      <c r="AT78" s="237" t="str">
        <f t="shared" si="239"/>
        <v/>
      </c>
      <c r="AU78" s="237" t="str">
        <f t="shared" si="239"/>
        <v>+</v>
      </c>
      <c r="AV78" s="237" t="str">
        <f t="shared" si="239"/>
        <v/>
      </c>
      <c r="AW78" s="237" t="str">
        <f t="shared" si="239"/>
        <v/>
      </c>
      <c r="AX78" s="237" t="str">
        <f t="shared" si="239"/>
        <v/>
      </c>
      <c r="AY78" s="237" t="str">
        <f t="shared" si="239"/>
        <v/>
      </c>
      <c r="AZ78" s="237" t="str">
        <f t="shared" si="239"/>
        <v/>
      </c>
      <c r="BA78" s="240" t="str">
        <f t="shared" si="239"/>
        <v/>
      </c>
      <c r="BB78" s="236" t="str">
        <f t="shared" si="239"/>
        <v/>
      </c>
      <c r="BC78" s="237" t="str">
        <f t="shared" si="239"/>
        <v/>
      </c>
      <c r="BD78" s="237" t="str">
        <f t="shared" si="239"/>
        <v/>
      </c>
      <c r="BE78" s="237" t="str">
        <f t="shared" si="239"/>
        <v>+</v>
      </c>
      <c r="BF78" s="238" t="str">
        <f t="shared" si="239"/>
        <v/>
      </c>
      <c r="BG78" s="239" t="str">
        <f t="shared" si="239"/>
        <v>+</v>
      </c>
      <c r="BH78" s="237" t="str">
        <f t="shared" si="239"/>
        <v/>
      </c>
      <c r="BI78" s="237" t="str">
        <f t="shared" si="239"/>
        <v/>
      </c>
      <c r="BJ78" s="237" t="str">
        <f t="shared" si="239"/>
        <v/>
      </c>
      <c r="BK78" s="237" t="str">
        <f t="shared" si="239"/>
        <v/>
      </c>
      <c r="BL78" s="237" t="str">
        <f t="shared" si="239"/>
        <v/>
      </c>
      <c r="BM78" s="240" t="str">
        <f t="shared" si="239"/>
        <v/>
      </c>
      <c r="BN78" s="236" t="str">
        <f t="shared" si="239"/>
        <v/>
      </c>
      <c r="BO78" s="237" t="str">
        <f t="shared" ref="BO78:CT78" si="240">IF(AND(COUNTIFS(Agriculture_rating, 1, Agriculture_action, $B78, Agriculture_ID, BO$8)&gt;0,COUNTIFS(Agriculture_rating, -1, Agriculture_action, $B78, Agriculture_ID, BO$8)&gt;0),"+ / –",(IF(COUNTIFS(Agriculture_rating, 1, Agriculture_action, $B78, Agriculture_ID, BO$8)&gt;0, "+",(IF(COUNTIFS(Agriculture_rating, -1, Agriculture_action, $B78, Agriculture_ID, BO$8)&gt;0,"–", "")))))</f>
        <v/>
      </c>
      <c r="BP78" s="237" t="str">
        <f t="shared" si="240"/>
        <v/>
      </c>
      <c r="BQ78" s="237" t="str">
        <f t="shared" si="240"/>
        <v/>
      </c>
      <c r="BR78" s="237" t="str">
        <f t="shared" si="240"/>
        <v/>
      </c>
      <c r="BS78" s="237" t="str">
        <f t="shared" si="240"/>
        <v/>
      </c>
      <c r="BT78" s="238" t="str">
        <f t="shared" si="240"/>
        <v/>
      </c>
      <c r="BU78" s="239" t="str">
        <f t="shared" si="240"/>
        <v/>
      </c>
      <c r="BV78" s="237" t="str">
        <f t="shared" si="240"/>
        <v>+</v>
      </c>
      <c r="BW78" s="237" t="str">
        <f t="shared" si="240"/>
        <v/>
      </c>
      <c r="BX78" s="237" t="str">
        <f t="shared" si="240"/>
        <v>+</v>
      </c>
      <c r="BY78" s="237" t="str">
        <f t="shared" si="240"/>
        <v/>
      </c>
      <c r="BZ78" s="237" t="str">
        <f t="shared" si="240"/>
        <v/>
      </c>
      <c r="CA78" s="237" t="str">
        <f t="shared" si="240"/>
        <v/>
      </c>
      <c r="CB78" s="240" t="str">
        <f t="shared" si="240"/>
        <v/>
      </c>
      <c r="CC78" s="241" t="str">
        <f t="shared" si="240"/>
        <v/>
      </c>
      <c r="CD78" s="242" t="str">
        <f t="shared" si="240"/>
        <v/>
      </c>
      <c r="CE78" s="243" t="str">
        <f t="shared" si="240"/>
        <v/>
      </c>
      <c r="CF78" s="239" t="str">
        <f t="shared" si="240"/>
        <v>+</v>
      </c>
      <c r="CG78" s="237" t="str">
        <f t="shared" si="240"/>
        <v/>
      </c>
      <c r="CH78" s="237" t="str">
        <f t="shared" si="240"/>
        <v/>
      </c>
      <c r="CI78" s="237" t="str">
        <f t="shared" si="240"/>
        <v/>
      </c>
      <c r="CJ78" s="237" t="str">
        <f t="shared" si="240"/>
        <v/>
      </c>
      <c r="CK78" s="237" t="str">
        <f t="shared" si="240"/>
        <v/>
      </c>
      <c r="CL78" s="240" t="str">
        <f t="shared" si="240"/>
        <v/>
      </c>
      <c r="CM78" s="236" t="str">
        <f t="shared" si="240"/>
        <v>+</v>
      </c>
      <c r="CN78" s="237" t="str">
        <f t="shared" si="240"/>
        <v/>
      </c>
      <c r="CO78" s="237" t="str">
        <f t="shared" si="240"/>
        <v>+</v>
      </c>
      <c r="CP78" s="237" t="str">
        <f t="shared" si="240"/>
        <v>+</v>
      </c>
      <c r="CQ78" s="237" t="str">
        <f t="shared" si="240"/>
        <v>+</v>
      </c>
      <c r="CR78" s="237" t="str">
        <f t="shared" si="240"/>
        <v/>
      </c>
      <c r="CS78" s="237" t="str">
        <f t="shared" si="240"/>
        <v/>
      </c>
      <c r="CT78" s="237" t="str">
        <f t="shared" si="240"/>
        <v/>
      </c>
      <c r="CU78" s="238" t="str">
        <f t="shared" ref="CU78:DX78" si="241">IF(AND(COUNTIFS(Agriculture_rating, 1, Agriculture_action, $B78, Agriculture_ID, CU$8)&gt;0,COUNTIFS(Agriculture_rating, -1, Agriculture_action, $B78, Agriculture_ID, CU$8)&gt;0),"+ / –",(IF(COUNTIFS(Agriculture_rating, 1, Agriculture_action, $B78, Agriculture_ID, CU$8)&gt;0, "+",(IF(COUNTIFS(Agriculture_rating, -1, Agriculture_action, $B78, Agriculture_ID, CU$8)&gt;0,"–", "")))))</f>
        <v/>
      </c>
      <c r="CV78" s="239" t="str">
        <f t="shared" si="241"/>
        <v/>
      </c>
      <c r="CW78" s="237" t="str">
        <f t="shared" si="241"/>
        <v/>
      </c>
      <c r="CX78" s="237" t="str">
        <f t="shared" si="241"/>
        <v/>
      </c>
      <c r="CY78" s="237" t="str">
        <f t="shared" si="241"/>
        <v/>
      </c>
      <c r="CZ78" s="237" t="str">
        <f t="shared" si="241"/>
        <v/>
      </c>
      <c r="DA78" s="237" t="str">
        <f t="shared" si="241"/>
        <v/>
      </c>
      <c r="DB78" s="237" t="str">
        <f t="shared" si="241"/>
        <v/>
      </c>
      <c r="DC78" s="237" t="str">
        <f t="shared" si="241"/>
        <v/>
      </c>
      <c r="DD78" s="237" t="str">
        <f t="shared" si="241"/>
        <v/>
      </c>
      <c r="DE78" s="240" t="str">
        <f t="shared" si="241"/>
        <v/>
      </c>
      <c r="DF78" s="241" t="str">
        <f t="shared" si="241"/>
        <v/>
      </c>
      <c r="DG78" s="242" t="str">
        <f t="shared" si="241"/>
        <v/>
      </c>
      <c r="DH78" s="242" t="str">
        <f t="shared" si="241"/>
        <v/>
      </c>
      <c r="DI78" s="242" t="str">
        <f t="shared" si="241"/>
        <v/>
      </c>
      <c r="DJ78" s="242" t="str">
        <f t="shared" si="241"/>
        <v/>
      </c>
      <c r="DK78" s="242" t="str">
        <f t="shared" si="241"/>
        <v/>
      </c>
      <c r="DL78" s="242" t="str">
        <f t="shared" si="241"/>
        <v/>
      </c>
      <c r="DM78" s="242" t="str">
        <f t="shared" si="241"/>
        <v/>
      </c>
      <c r="DN78" s="242" t="str">
        <f t="shared" si="241"/>
        <v/>
      </c>
      <c r="DO78" s="242" t="str">
        <f t="shared" si="241"/>
        <v/>
      </c>
      <c r="DP78" s="242" t="str">
        <f t="shared" si="241"/>
        <v/>
      </c>
      <c r="DQ78" s="242" t="str">
        <f t="shared" si="241"/>
        <v/>
      </c>
      <c r="DR78" s="242" t="str">
        <f t="shared" si="241"/>
        <v/>
      </c>
      <c r="DS78" s="242" t="str">
        <f t="shared" si="241"/>
        <v/>
      </c>
      <c r="DT78" s="242" t="str">
        <f t="shared" si="241"/>
        <v/>
      </c>
      <c r="DU78" s="242" t="str">
        <f t="shared" si="241"/>
        <v/>
      </c>
      <c r="DV78" s="242" t="str">
        <f t="shared" si="241"/>
        <v/>
      </c>
      <c r="DW78" s="242" t="str">
        <f t="shared" si="241"/>
        <v/>
      </c>
      <c r="DX78" s="243" t="str">
        <f t="shared" si="241"/>
        <v/>
      </c>
      <c r="DY78" s="145"/>
    </row>
    <row r="79" spans="1:129" ht="23.15" customHeight="1" x14ac:dyDescent="0.4">
      <c r="A79" s="36"/>
      <c r="B79" s="154" t="s">
        <v>17</v>
      </c>
      <c r="C79" s="244"/>
      <c r="D79" s="245"/>
      <c r="E79" s="245"/>
      <c r="F79" s="245"/>
      <c r="G79" s="246"/>
      <c r="H79" s="245"/>
      <c r="I79" s="245"/>
      <c r="J79" s="245"/>
      <c r="K79" s="245"/>
      <c r="L79" s="245"/>
      <c r="M79" s="247"/>
      <c r="N79" s="245"/>
      <c r="O79" s="245"/>
      <c r="P79" s="245"/>
      <c r="Q79" s="245"/>
      <c r="R79" s="245"/>
      <c r="S79" s="245"/>
      <c r="T79" s="245"/>
      <c r="U79" s="246"/>
      <c r="V79" s="245"/>
      <c r="W79" s="245"/>
      <c r="X79" s="245"/>
      <c r="Y79" s="245"/>
      <c r="Z79" s="245"/>
      <c r="AA79" s="245"/>
      <c r="AB79" s="245"/>
      <c r="AC79" s="247"/>
      <c r="AD79" s="245"/>
      <c r="AE79" s="245"/>
      <c r="AF79" s="245"/>
      <c r="AG79" s="245"/>
      <c r="AH79" s="246"/>
      <c r="AI79" s="245"/>
      <c r="AJ79" s="245"/>
      <c r="AK79" s="245"/>
      <c r="AL79" s="245"/>
      <c r="AM79" s="245"/>
      <c r="AN79" s="245"/>
      <c r="AO79" s="247"/>
      <c r="AP79" s="245"/>
      <c r="AQ79" s="246"/>
      <c r="AR79" s="245"/>
      <c r="AS79" s="245"/>
      <c r="AT79" s="245"/>
      <c r="AU79" s="245"/>
      <c r="AV79" s="245"/>
      <c r="AW79" s="245"/>
      <c r="AX79" s="245"/>
      <c r="AY79" s="245"/>
      <c r="AZ79" s="245"/>
      <c r="BA79" s="245"/>
      <c r="BB79" s="247"/>
      <c r="BC79" s="245"/>
      <c r="BD79" s="245"/>
      <c r="BE79" s="245"/>
      <c r="BF79" s="246"/>
      <c r="BG79" s="245"/>
      <c r="BH79" s="245"/>
      <c r="BI79" s="245"/>
      <c r="BJ79" s="245"/>
      <c r="BK79" s="245"/>
      <c r="BL79" s="245"/>
      <c r="BM79" s="245"/>
      <c r="BN79" s="247"/>
      <c r="BO79" s="245"/>
      <c r="BP79" s="245"/>
      <c r="BQ79" s="245"/>
      <c r="BR79" s="245"/>
      <c r="BS79" s="245"/>
      <c r="BT79" s="246"/>
      <c r="BU79" s="245"/>
      <c r="BV79" s="245"/>
      <c r="BW79" s="245"/>
      <c r="BX79" s="245"/>
      <c r="BY79" s="245"/>
      <c r="BZ79" s="245"/>
      <c r="CA79" s="245"/>
      <c r="CB79" s="245"/>
      <c r="CC79" s="245"/>
      <c r="CD79" s="245"/>
      <c r="CE79" s="245"/>
      <c r="CF79" s="245"/>
      <c r="CG79" s="245"/>
      <c r="CH79" s="245"/>
      <c r="CI79" s="245"/>
      <c r="CJ79" s="245"/>
      <c r="CK79" s="245"/>
      <c r="CL79" s="245"/>
      <c r="CM79" s="247"/>
      <c r="CN79" s="245"/>
      <c r="CO79" s="245"/>
      <c r="CP79" s="245"/>
      <c r="CQ79" s="245"/>
      <c r="CR79" s="245"/>
      <c r="CS79" s="245"/>
      <c r="CT79" s="245"/>
      <c r="CU79" s="246"/>
      <c r="CV79" s="245"/>
      <c r="CW79" s="245"/>
      <c r="CX79" s="245"/>
      <c r="CY79" s="245"/>
      <c r="CZ79" s="245"/>
      <c r="DA79" s="245"/>
      <c r="DB79" s="245"/>
      <c r="DC79" s="245"/>
      <c r="DD79" s="245"/>
      <c r="DE79" s="245"/>
      <c r="DF79" s="245"/>
      <c r="DG79" s="245"/>
      <c r="DH79" s="245"/>
      <c r="DI79" s="245"/>
      <c r="DJ79" s="245"/>
      <c r="DK79" s="245"/>
      <c r="DL79" s="245"/>
      <c r="DM79" s="245"/>
      <c r="DN79" s="245"/>
      <c r="DO79" s="245"/>
      <c r="DP79" s="245"/>
      <c r="DQ79" s="245"/>
      <c r="DR79" s="245"/>
      <c r="DS79" s="245"/>
      <c r="DT79" s="245"/>
      <c r="DU79" s="245"/>
      <c r="DV79" s="245"/>
      <c r="DW79" s="245"/>
      <c r="DX79" s="245"/>
      <c r="DY79" s="145"/>
    </row>
    <row r="80" spans="1:129" ht="15" thickBot="1" x14ac:dyDescent="0.45">
      <c r="A80" s="36"/>
      <c r="B80" s="156" t="s">
        <v>3</v>
      </c>
      <c r="C80" s="236" t="str">
        <f>IF(AND(COUNTIFS(Forest_rating, 1, Forest_subsector, $B80, Forest_ID, C$8)&gt;0,COUNTIFS(Forest_rating, -1, Forest_subsector, $B80, Forest_ID, C$8)&gt;0),"+ / –",(IF(COUNTIFS(Forest_rating, 1, Forest_subsector, $B80, Forest_ID, C$8)&gt;0, "+",(IF(COUNTIFS(Forest_rating, -1, Forest_subsector, $B80, Forest_ID, C$8)&gt;0,"–", "")))))</f>
        <v>–</v>
      </c>
      <c r="D80" s="237" t="str">
        <f t="shared" ref="D80:AH80" si="242">IF(AND(COUNTIFS(Forest_rating, 1, Forest_subsector, $B80, Forest_ID, D$8)&gt;0,COUNTIFS(Forest_rating, -1, Forest_subsector, $B80, Forest_ID, D$8)&gt;0),"+ / –",(IF(COUNTIFS(Forest_rating, 1, Forest_subsector, $B80, Forest_ID, D$8)&gt;0, "+",(IF(COUNTIFS(Forest_rating, -1, Forest_subsector, $B80, Forest_ID, D$8)&gt;0,"–", "")))))</f>
        <v>+</v>
      </c>
      <c r="E80" s="237" t="str">
        <f t="shared" si="242"/>
        <v/>
      </c>
      <c r="F80" s="237" t="str">
        <f t="shared" si="242"/>
        <v>+ / –</v>
      </c>
      <c r="G80" s="238" t="str">
        <f t="shared" si="242"/>
        <v/>
      </c>
      <c r="H80" s="239" t="str">
        <f t="shared" si="242"/>
        <v>+ / –</v>
      </c>
      <c r="I80" s="237" t="str">
        <f t="shared" si="242"/>
        <v/>
      </c>
      <c r="J80" s="237" t="str">
        <f t="shared" si="242"/>
        <v>+ / –</v>
      </c>
      <c r="K80" s="237" t="str">
        <f t="shared" si="242"/>
        <v>+</v>
      </c>
      <c r="L80" s="240" t="str">
        <f t="shared" si="242"/>
        <v/>
      </c>
      <c r="M80" s="236" t="str">
        <f t="shared" si="242"/>
        <v/>
      </c>
      <c r="N80" s="237" t="str">
        <f t="shared" si="242"/>
        <v/>
      </c>
      <c r="O80" s="237" t="str">
        <f t="shared" si="242"/>
        <v/>
      </c>
      <c r="P80" s="237" t="str">
        <f t="shared" si="242"/>
        <v>+</v>
      </c>
      <c r="Q80" s="237" t="str">
        <f t="shared" si="242"/>
        <v/>
      </c>
      <c r="R80" s="237" t="str">
        <f t="shared" si="242"/>
        <v/>
      </c>
      <c r="S80" s="237" t="str">
        <f t="shared" si="242"/>
        <v/>
      </c>
      <c r="T80" s="237" t="str">
        <f t="shared" si="242"/>
        <v/>
      </c>
      <c r="U80" s="238" t="str">
        <f t="shared" si="242"/>
        <v>+</v>
      </c>
      <c r="V80" s="239" t="str">
        <f t="shared" si="242"/>
        <v/>
      </c>
      <c r="W80" s="237" t="str">
        <f t="shared" si="242"/>
        <v/>
      </c>
      <c r="X80" s="237" t="str">
        <f t="shared" si="242"/>
        <v/>
      </c>
      <c r="Y80" s="237" t="str">
        <f t="shared" si="242"/>
        <v/>
      </c>
      <c r="Z80" s="237" t="str">
        <f t="shared" si="242"/>
        <v/>
      </c>
      <c r="AA80" s="237" t="str">
        <f t="shared" si="242"/>
        <v/>
      </c>
      <c r="AB80" s="240" t="str">
        <f t="shared" si="242"/>
        <v/>
      </c>
      <c r="AC80" s="236" t="str">
        <f t="shared" si="242"/>
        <v/>
      </c>
      <c r="AD80" s="237" t="str">
        <f t="shared" si="242"/>
        <v/>
      </c>
      <c r="AE80" s="237" t="str">
        <f t="shared" si="242"/>
        <v/>
      </c>
      <c r="AF80" s="237" t="str">
        <f t="shared" si="242"/>
        <v/>
      </c>
      <c r="AG80" s="237" t="str">
        <f t="shared" si="242"/>
        <v/>
      </c>
      <c r="AH80" s="238" t="str">
        <f t="shared" si="242"/>
        <v/>
      </c>
      <c r="AI80" s="239" t="str">
        <f t="shared" ref="AI80:BN80" si="243">IF(AND(COUNTIFS(Forest_rating, 1, Forest_subsector, $B80, Forest_ID, AI$8)&gt;0,COUNTIFS(Forest_rating, -1, Forest_subsector, $B80, Forest_ID, AI$8)&gt;0),"+ / –",(IF(COUNTIFS(Forest_rating, 1, Forest_subsector, $B80, Forest_ID, AI$8)&gt;0, "+",(IF(COUNTIFS(Forest_rating, -1, Forest_subsector, $B80, Forest_ID, AI$8)&gt;0,"–", "")))))</f>
        <v/>
      </c>
      <c r="AJ80" s="237" t="str">
        <f t="shared" si="243"/>
        <v/>
      </c>
      <c r="AK80" s="237" t="str">
        <f t="shared" si="243"/>
        <v/>
      </c>
      <c r="AL80" s="237" t="str">
        <f t="shared" si="243"/>
        <v/>
      </c>
      <c r="AM80" s="237" t="str">
        <f t="shared" si="243"/>
        <v/>
      </c>
      <c r="AN80" s="240" t="str">
        <f t="shared" si="243"/>
        <v>+</v>
      </c>
      <c r="AO80" s="236" t="str">
        <f t="shared" si="243"/>
        <v/>
      </c>
      <c r="AP80" s="237" t="str">
        <f t="shared" si="243"/>
        <v/>
      </c>
      <c r="AQ80" s="238" t="str">
        <f t="shared" si="243"/>
        <v/>
      </c>
      <c r="AR80" s="239" t="str">
        <f t="shared" si="243"/>
        <v/>
      </c>
      <c r="AS80" s="237" t="str">
        <f t="shared" si="243"/>
        <v/>
      </c>
      <c r="AT80" s="237" t="str">
        <f t="shared" si="243"/>
        <v>+</v>
      </c>
      <c r="AU80" s="237" t="str">
        <f t="shared" si="243"/>
        <v>+</v>
      </c>
      <c r="AV80" s="237" t="str">
        <f t="shared" si="243"/>
        <v/>
      </c>
      <c r="AW80" s="237" t="str">
        <f t="shared" si="243"/>
        <v/>
      </c>
      <c r="AX80" s="237" t="str">
        <f t="shared" si="243"/>
        <v/>
      </c>
      <c r="AY80" s="237" t="str">
        <f t="shared" si="243"/>
        <v/>
      </c>
      <c r="AZ80" s="237" t="str">
        <f t="shared" si="243"/>
        <v>+</v>
      </c>
      <c r="BA80" s="240" t="str">
        <f t="shared" si="243"/>
        <v/>
      </c>
      <c r="BB80" s="236" t="str">
        <f t="shared" si="243"/>
        <v/>
      </c>
      <c r="BC80" s="237" t="str">
        <f t="shared" si="243"/>
        <v/>
      </c>
      <c r="BD80" s="237" t="str">
        <f t="shared" si="243"/>
        <v/>
      </c>
      <c r="BE80" s="237" t="str">
        <f t="shared" si="243"/>
        <v/>
      </c>
      <c r="BF80" s="238" t="str">
        <f t="shared" si="243"/>
        <v/>
      </c>
      <c r="BG80" s="239" t="str">
        <f t="shared" si="243"/>
        <v>–</v>
      </c>
      <c r="BH80" s="237" t="str">
        <f t="shared" si="243"/>
        <v/>
      </c>
      <c r="BI80" s="237" t="str">
        <f t="shared" si="243"/>
        <v/>
      </c>
      <c r="BJ80" s="237" t="str">
        <f t="shared" si="243"/>
        <v/>
      </c>
      <c r="BK80" s="237" t="str">
        <f t="shared" si="243"/>
        <v/>
      </c>
      <c r="BL80" s="237" t="str">
        <f t="shared" si="243"/>
        <v/>
      </c>
      <c r="BM80" s="240" t="str">
        <f t="shared" si="243"/>
        <v/>
      </c>
      <c r="BN80" s="236" t="str">
        <f t="shared" si="243"/>
        <v/>
      </c>
      <c r="BO80" s="237" t="str">
        <f t="shared" ref="BO80:CT80" si="244">IF(AND(COUNTIFS(Forest_rating, 1, Forest_subsector, $B80, Forest_ID, BO$8)&gt;0,COUNTIFS(Forest_rating, -1, Forest_subsector, $B80, Forest_ID, BO$8)&gt;0),"+ / –",(IF(COUNTIFS(Forest_rating, 1, Forest_subsector, $B80, Forest_ID, BO$8)&gt;0, "+",(IF(COUNTIFS(Forest_rating, -1, Forest_subsector, $B80, Forest_ID, BO$8)&gt;0,"–", "")))))</f>
        <v/>
      </c>
      <c r="BP80" s="237" t="str">
        <f t="shared" si="244"/>
        <v/>
      </c>
      <c r="BQ80" s="237" t="str">
        <f t="shared" si="244"/>
        <v>+</v>
      </c>
      <c r="BR80" s="237" t="str">
        <f t="shared" si="244"/>
        <v>+</v>
      </c>
      <c r="BS80" s="237" t="str">
        <f t="shared" si="244"/>
        <v/>
      </c>
      <c r="BT80" s="238" t="str">
        <f t="shared" si="244"/>
        <v>+</v>
      </c>
      <c r="BU80" s="239" t="str">
        <f t="shared" si="244"/>
        <v/>
      </c>
      <c r="BV80" s="237" t="str">
        <f t="shared" si="244"/>
        <v>+</v>
      </c>
      <c r="BW80" s="237" t="str">
        <f t="shared" si="244"/>
        <v/>
      </c>
      <c r="BX80" s="237" t="str">
        <f t="shared" si="244"/>
        <v>+</v>
      </c>
      <c r="BY80" s="237" t="str">
        <f t="shared" si="244"/>
        <v/>
      </c>
      <c r="BZ80" s="237" t="str">
        <f t="shared" si="244"/>
        <v/>
      </c>
      <c r="CA80" s="237" t="str">
        <f t="shared" si="244"/>
        <v/>
      </c>
      <c r="CB80" s="240" t="str">
        <f t="shared" si="244"/>
        <v/>
      </c>
      <c r="CC80" s="241" t="str">
        <f t="shared" si="244"/>
        <v/>
      </c>
      <c r="CD80" s="242" t="str">
        <f t="shared" si="244"/>
        <v/>
      </c>
      <c r="CE80" s="243" t="str">
        <f t="shared" si="244"/>
        <v/>
      </c>
      <c r="CF80" s="239" t="str">
        <f t="shared" si="244"/>
        <v/>
      </c>
      <c r="CG80" s="237" t="str">
        <f t="shared" si="244"/>
        <v>+</v>
      </c>
      <c r="CH80" s="237" t="str">
        <f t="shared" si="244"/>
        <v/>
      </c>
      <c r="CI80" s="237" t="str">
        <f t="shared" si="244"/>
        <v/>
      </c>
      <c r="CJ80" s="237" t="str">
        <f t="shared" si="244"/>
        <v>+</v>
      </c>
      <c r="CK80" s="237" t="str">
        <f t="shared" si="244"/>
        <v/>
      </c>
      <c r="CL80" s="240" t="str">
        <f t="shared" si="244"/>
        <v>+</v>
      </c>
      <c r="CM80" s="236" t="str">
        <f t="shared" si="244"/>
        <v>+</v>
      </c>
      <c r="CN80" s="237" t="str">
        <f t="shared" si="244"/>
        <v>+</v>
      </c>
      <c r="CO80" s="237" t="str">
        <f t="shared" si="244"/>
        <v>+</v>
      </c>
      <c r="CP80" s="237" t="str">
        <f t="shared" si="244"/>
        <v>+</v>
      </c>
      <c r="CQ80" s="237" t="str">
        <f t="shared" si="244"/>
        <v>+</v>
      </c>
      <c r="CR80" s="237" t="str">
        <f t="shared" si="244"/>
        <v/>
      </c>
      <c r="CS80" s="237" t="str">
        <f t="shared" si="244"/>
        <v/>
      </c>
      <c r="CT80" s="237" t="str">
        <f t="shared" si="244"/>
        <v/>
      </c>
      <c r="CU80" s="238" t="str">
        <f t="shared" ref="CU80:DX80" si="245">IF(AND(COUNTIFS(Forest_rating, 1, Forest_subsector, $B80, Forest_ID, CU$8)&gt;0,COUNTIFS(Forest_rating, -1, Forest_subsector, $B80, Forest_ID, CU$8)&gt;0),"+ / –",(IF(COUNTIFS(Forest_rating, 1, Forest_subsector, $B80, Forest_ID, CU$8)&gt;0, "+",(IF(COUNTIFS(Forest_rating, -1, Forest_subsector, $B80, Forest_ID, CU$8)&gt;0,"–", "")))))</f>
        <v/>
      </c>
      <c r="CV80" s="239" t="str">
        <f t="shared" si="245"/>
        <v/>
      </c>
      <c r="CW80" s="237" t="str">
        <f t="shared" si="245"/>
        <v/>
      </c>
      <c r="CX80" s="237" t="str">
        <f t="shared" si="245"/>
        <v/>
      </c>
      <c r="CY80" s="237" t="str">
        <f t="shared" si="245"/>
        <v/>
      </c>
      <c r="CZ80" s="237" t="str">
        <f t="shared" si="245"/>
        <v/>
      </c>
      <c r="DA80" s="237" t="str">
        <f t="shared" si="245"/>
        <v/>
      </c>
      <c r="DB80" s="237" t="str">
        <f t="shared" si="245"/>
        <v>+</v>
      </c>
      <c r="DC80" s="237" t="str">
        <f t="shared" si="245"/>
        <v/>
      </c>
      <c r="DD80" s="237" t="str">
        <f t="shared" si="245"/>
        <v/>
      </c>
      <c r="DE80" s="240" t="str">
        <f t="shared" si="245"/>
        <v/>
      </c>
      <c r="DF80" s="241" t="str">
        <f t="shared" si="245"/>
        <v/>
      </c>
      <c r="DG80" s="242" t="str">
        <f t="shared" si="245"/>
        <v/>
      </c>
      <c r="DH80" s="242" t="str">
        <f t="shared" si="245"/>
        <v/>
      </c>
      <c r="DI80" s="242" t="str">
        <f t="shared" si="245"/>
        <v/>
      </c>
      <c r="DJ80" s="242" t="str">
        <f t="shared" si="245"/>
        <v/>
      </c>
      <c r="DK80" s="242" t="str">
        <f t="shared" si="245"/>
        <v/>
      </c>
      <c r="DL80" s="242" t="str">
        <f t="shared" si="245"/>
        <v/>
      </c>
      <c r="DM80" s="242" t="str">
        <f t="shared" si="245"/>
        <v/>
      </c>
      <c r="DN80" s="242" t="str">
        <f t="shared" si="245"/>
        <v/>
      </c>
      <c r="DO80" s="242" t="str">
        <f t="shared" si="245"/>
        <v/>
      </c>
      <c r="DP80" s="242" t="str">
        <f t="shared" si="245"/>
        <v/>
      </c>
      <c r="DQ80" s="242" t="str">
        <f t="shared" si="245"/>
        <v/>
      </c>
      <c r="DR80" s="242" t="str">
        <f t="shared" si="245"/>
        <v/>
      </c>
      <c r="DS80" s="242" t="str">
        <f t="shared" si="245"/>
        <v/>
      </c>
      <c r="DT80" s="242" t="str">
        <f t="shared" si="245"/>
        <v/>
      </c>
      <c r="DU80" s="242" t="str">
        <f t="shared" si="245"/>
        <v/>
      </c>
      <c r="DV80" s="242" t="str">
        <f t="shared" si="245"/>
        <v/>
      </c>
      <c r="DW80" s="242" t="str">
        <f t="shared" si="245"/>
        <v/>
      </c>
      <c r="DX80" s="243" t="str">
        <f t="shared" si="245"/>
        <v/>
      </c>
      <c r="DY80" s="145"/>
    </row>
    <row r="81" spans="1:129" ht="25.75" outlineLevel="1" x14ac:dyDescent="0.4">
      <c r="A81" s="36"/>
      <c r="B81" s="143" t="s">
        <v>18</v>
      </c>
      <c r="C81" s="236" t="str">
        <f t="shared" ref="C81:L82" si="246">IF(AND(COUNTIFS(Forest_rating, 1, Forest_action, $B81, Forest_ID, C$8)&gt;0,COUNTIFS(Forest_rating, -1, Forest_action, $B81, Forest_ID, C$8)&gt;0),"+ / –",(IF(COUNTIFS(Forest_rating, 1, Forest_action, $B81, Forest_ID, C$8)&gt;0, "+",(IF(COUNTIFS(Forest_rating, -1, Forest_action, $B81, Forest_ID, C$8)&gt;0,"–", "")))))</f>
        <v/>
      </c>
      <c r="D81" s="237" t="str">
        <f t="shared" si="246"/>
        <v/>
      </c>
      <c r="E81" s="237" t="str">
        <f t="shared" si="246"/>
        <v/>
      </c>
      <c r="F81" s="237" t="str">
        <f t="shared" si="246"/>
        <v/>
      </c>
      <c r="G81" s="238" t="str">
        <f t="shared" si="246"/>
        <v/>
      </c>
      <c r="H81" s="239" t="str">
        <f t="shared" si="246"/>
        <v/>
      </c>
      <c r="I81" s="237" t="str">
        <f t="shared" si="246"/>
        <v/>
      </c>
      <c r="J81" s="237" t="str">
        <f t="shared" si="246"/>
        <v/>
      </c>
      <c r="K81" s="237" t="str">
        <f t="shared" si="246"/>
        <v/>
      </c>
      <c r="L81" s="240" t="str">
        <f t="shared" si="246"/>
        <v/>
      </c>
      <c r="M81" s="236" t="str">
        <f t="shared" ref="M81:V82" si="247">IF(AND(COUNTIFS(Forest_rating, 1, Forest_action, $B81, Forest_ID, M$8)&gt;0,COUNTIFS(Forest_rating, -1, Forest_action, $B81, Forest_ID, M$8)&gt;0),"+ / –",(IF(COUNTIFS(Forest_rating, 1, Forest_action, $B81, Forest_ID, M$8)&gt;0, "+",(IF(COUNTIFS(Forest_rating, -1, Forest_action, $B81, Forest_ID, M$8)&gt;0,"–", "")))))</f>
        <v/>
      </c>
      <c r="N81" s="237" t="str">
        <f t="shared" si="247"/>
        <v/>
      </c>
      <c r="O81" s="237" t="str">
        <f t="shared" si="247"/>
        <v/>
      </c>
      <c r="P81" s="237" t="str">
        <f t="shared" si="247"/>
        <v/>
      </c>
      <c r="Q81" s="237" t="str">
        <f t="shared" si="247"/>
        <v/>
      </c>
      <c r="R81" s="237" t="str">
        <f t="shared" si="247"/>
        <v/>
      </c>
      <c r="S81" s="237" t="str">
        <f t="shared" si="247"/>
        <v/>
      </c>
      <c r="T81" s="237" t="str">
        <f t="shared" si="247"/>
        <v/>
      </c>
      <c r="U81" s="238" t="str">
        <f t="shared" si="247"/>
        <v/>
      </c>
      <c r="V81" s="239" t="str">
        <f t="shared" si="247"/>
        <v/>
      </c>
      <c r="W81" s="237" t="str">
        <f t="shared" ref="W81:AF82" si="248">IF(AND(COUNTIFS(Forest_rating, 1, Forest_action, $B81, Forest_ID, W$8)&gt;0,COUNTIFS(Forest_rating, -1, Forest_action, $B81, Forest_ID, W$8)&gt;0),"+ / –",(IF(COUNTIFS(Forest_rating, 1, Forest_action, $B81, Forest_ID, W$8)&gt;0, "+",(IF(COUNTIFS(Forest_rating, -1, Forest_action, $B81, Forest_ID, W$8)&gt;0,"–", "")))))</f>
        <v/>
      </c>
      <c r="X81" s="237" t="str">
        <f t="shared" si="248"/>
        <v/>
      </c>
      <c r="Y81" s="237" t="str">
        <f t="shared" si="248"/>
        <v/>
      </c>
      <c r="Z81" s="237" t="str">
        <f t="shared" si="248"/>
        <v/>
      </c>
      <c r="AA81" s="237" t="str">
        <f t="shared" si="248"/>
        <v/>
      </c>
      <c r="AB81" s="240" t="str">
        <f t="shared" si="248"/>
        <v/>
      </c>
      <c r="AC81" s="236" t="str">
        <f t="shared" si="248"/>
        <v/>
      </c>
      <c r="AD81" s="237" t="str">
        <f t="shared" si="248"/>
        <v/>
      </c>
      <c r="AE81" s="237" t="str">
        <f t="shared" si="248"/>
        <v/>
      </c>
      <c r="AF81" s="237" t="str">
        <f t="shared" si="248"/>
        <v/>
      </c>
      <c r="AG81" s="237" t="str">
        <f t="shared" ref="AG81:AP82" si="249">IF(AND(COUNTIFS(Forest_rating, 1, Forest_action, $B81, Forest_ID, AG$8)&gt;0,COUNTIFS(Forest_rating, -1, Forest_action, $B81, Forest_ID, AG$8)&gt;0),"+ / –",(IF(COUNTIFS(Forest_rating, 1, Forest_action, $B81, Forest_ID, AG$8)&gt;0, "+",(IF(COUNTIFS(Forest_rating, -1, Forest_action, $B81, Forest_ID, AG$8)&gt;0,"–", "")))))</f>
        <v/>
      </c>
      <c r="AH81" s="238" t="str">
        <f t="shared" si="249"/>
        <v/>
      </c>
      <c r="AI81" s="239" t="str">
        <f t="shared" si="249"/>
        <v/>
      </c>
      <c r="AJ81" s="237" t="str">
        <f t="shared" si="249"/>
        <v/>
      </c>
      <c r="AK81" s="237" t="str">
        <f t="shared" si="249"/>
        <v/>
      </c>
      <c r="AL81" s="237" t="str">
        <f t="shared" si="249"/>
        <v/>
      </c>
      <c r="AM81" s="237" t="str">
        <f t="shared" si="249"/>
        <v/>
      </c>
      <c r="AN81" s="240" t="str">
        <f t="shared" si="249"/>
        <v/>
      </c>
      <c r="AO81" s="236" t="str">
        <f t="shared" si="249"/>
        <v/>
      </c>
      <c r="AP81" s="237" t="str">
        <f t="shared" si="249"/>
        <v/>
      </c>
      <c r="AQ81" s="238" t="str">
        <f t="shared" ref="AQ81:AZ82" si="250">IF(AND(COUNTIFS(Forest_rating, 1, Forest_action, $B81, Forest_ID, AQ$8)&gt;0,COUNTIFS(Forest_rating, -1, Forest_action, $B81, Forest_ID, AQ$8)&gt;0),"+ / –",(IF(COUNTIFS(Forest_rating, 1, Forest_action, $B81, Forest_ID, AQ$8)&gt;0, "+",(IF(COUNTIFS(Forest_rating, -1, Forest_action, $B81, Forest_ID, AQ$8)&gt;0,"–", "")))))</f>
        <v/>
      </c>
      <c r="AR81" s="239" t="str">
        <f t="shared" si="250"/>
        <v/>
      </c>
      <c r="AS81" s="237" t="str">
        <f t="shared" si="250"/>
        <v/>
      </c>
      <c r="AT81" s="237" t="str">
        <f t="shared" si="250"/>
        <v/>
      </c>
      <c r="AU81" s="237" t="str">
        <f t="shared" si="250"/>
        <v/>
      </c>
      <c r="AV81" s="237" t="str">
        <f t="shared" si="250"/>
        <v/>
      </c>
      <c r="AW81" s="237" t="str">
        <f t="shared" si="250"/>
        <v/>
      </c>
      <c r="AX81" s="237" t="str">
        <f t="shared" si="250"/>
        <v/>
      </c>
      <c r="AY81" s="237" t="str">
        <f t="shared" si="250"/>
        <v/>
      </c>
      <c r="AZ81" s="237" t="str">
        <f t="shared" si="250"/>
        <v/>
      </c>
      <c r="BA81" s="240" t="str">
        <f t="shared" ref="BA81:BJ82" si="251">IF(AND(COUNTIFS(Forest_rating, 1, Forest_action, $B81, Forest_ID, BA$8)&gt;0,COUNTIFS(Forest_rating, -1, Forest_action, $B81, Forest_ID, BA$8)&gt;0),"+ / –",(IF(COUNTIFS(Forest_rating, 1, Forest_action, $B81, Forest_ID, BA$8)&gt;0, "+",(IF(COUNTIFS(Forest_rating, -1, Forest_action, $B81, Forest_ID, BA$8)&gt;0,"–", "")))))</f>
        <v/>
      </c>
      <c r="BB81" s="236" t="str">
        <f t="shared" si="251"/>
        <v/>
      </c>
      <c r="BC81" s="237" t="str">
        <f t="shared" si="251"/>
        <v/>
      </c>
      <c r="BD81" s="237" t="str">
        <f t="shared" si="251"/>
        <v/>
      </c>
      <c r="BE81" s="237" t="str">
        <f t="shared" si="251"/>
        <v/>
      </c>
      <c r="BF81" s="238" t="str">
        <f t="shared" si="251"/>
        <v/>
      </c>
      <c r="BG81" s="239" t="str">
        <f t="shared" si="251"/>
        <v/>
      </c>
      <c r="BH81" s="237" t="str">
        <f t="shared" si="251"/>
        <v/>
      </c>
      <c r="BI81" s="237" t="str">
        <f t="shared" si="251"/>
        <v/>
      </c>
      <c r="BJ81" s="237" t="str">
        <f t="shared" si="251"/>
        <v/>
      </c>
      <c r="BK81" s="237" t="str">
        <f t="shared" ref="BK81:BT82" si="252">IF(AND(COUNTIFS(Forest_rating, 1, Forest_action, $B81, Forest_ID, BK$8)&gt;0,COUNTIFS(Forest_rating, -1, Forest_action, $B81, Forest_ID, BK$8)&gt;0),"+ / –",(IF(COUNTIFS(Forest_rating, 1, Forest_action, $B81, Forest_ID, BK$8)&gt;0, "+",(IF(COUNTIFS(Forest_rating, -1, Forest_action, $B81, Forest_ID, BK$8)&gt;0,"–", "")))))</f>
        <v/>
      </c>
      <c r="BL81" s="237" t="str">
        <f t="shared" si="252"/>
        <v/>
      </c>
      <c r="BM81" s="240" t="str">
        <f t="shared" si="252"/>
        <v/>
      </c>
      <c r="BN81" s="236" t="str">
        <f t="shared" si="252"/>
        <v/>
      </c>
      <c r="BO81" s="237" t="str">
        <f t="shared" si="252"/>
        <v/>
      </c>
      <c r="BP81" s="237" t="str">
        <f t="shared" si="252"/>
        <v/>
      </c>
      <c r="BQ81" s="237" t="str">
        <f t="shared" si="252"/>
        <v/>
      </c>
      <c r="BR81" s="237" t="str">
        <f t="shared" si="252"/>
        <v/>
      </c>
      <c r="BS81" s="237" t="str">
        <f t="shared" si="252"/>
        <v/>
      </c>
      <c r="BT81" s="238" t="str">
        <f t="shared" si="252"/>
        <v>+</v>
      </c>
      <c r="BU81" s="239" t="str">
        <f t="shared" ref="BU81:CD82" si="253">IF(AND(COUNTIFS(Forest_rating, 1, Forest_action, $B81, Forest_ID, BU$8)&gt;0,COUNTIFS(Forest_rating, -1, Forest_action, $B81, Forest_ID, BU$8)&gt;0),"+ / –",(IF(COUNTIFS(Forest_rating, 1, Forest_action, $B81, Forest_ID, BU$8)&gt;0, "+",(IF(COUNTIFS(Forest_rating, -1, Forest_action, $B81, Forest_ID, BU$8)&gt;0,"–", "")))))</f>
        <v/>
      </c>
      <c r="BV81" s="237" t="str">
        <f t="shared" si="253"/>
        <v/>
      </c>
      <c r="BW81" s="237" t="str">
        <f t="shared" si="253"/>
        <v/>
      </c>
      <c r="BX81" s="237" t="str">
        <f t="shared" si="253"/>
        <v/>
      </c>
      <c r="BY81" s="237" t="str">
        <f t="shared" si="253"/>
        <v/>
      </c>
      <c r="BZ81" s="237" t="str">
        <f t="shared" si="253"/>
        <v/>
      </c>
      <c r="CA81" s="237" t="str">
        <f t="shared" si="253"/>
        <v/>
      </c>
      <c r="CB81" s="240" t="str">
        <f t="shared" si="253"/>
        <v/>
      </c>
      <c r="CC81" s="241" t="str">
        <f t="shared" si="253"/>
        <v/>
      </c>
      <c r="CD81" s="242" t="str">
        <f t="shared" si="253"/>
        <v/>
      </c>
      <c r="CE81" s="243" t="str">
        <f t="shared" ref="CE81:CN82" si="254">IF(AND(COUNTIFS(Forest_rating, 1, Forest_action, $B81, Forest_ID, CE$8)&gt;0,COUNTIFS(Forest_rating, -1, Forest_action, $B81, Forest_ID, CE$8)&gt;0),"+ / –",(IF(COUNTIFS(Forest_rating, 1, Forest_action, $B81, Forest_ID, CE$8)&gt;0, "+",(IF(COUNTIFS(Forest_rating, -1, Forest_action, $B81, Forest_ID, CE$8)&gt;0,"–", "")))))</f>
        <v/>
      </c>
      <c r="CF81" s="239" t="str">
        <f t="shared" si="254"/>
        <v/>
      </c>
      <c r="CG81" s="237" t="str">
        <f t="shared" si="254"/>
        <v/>
      </c>
      <c r="CH81" s="237" t="str">
        <f t="shared" si="254"/>
        <v/>
      </c>
      <c r="CI81" s="237" t="str">
        <f t="shared" si="254"/>
        <v/>
      </c>
      <c r="CJ81" s="237" t="str">
        <f t="shared" si="254"/>
        <v/>
      </c>
      <c r="CK81" s="237" t="str">
        <f t="shared" si="254"/>
        <v/>
      </c>
      <c r="CL81" s="240" t="str">
        <f t="shared" si="254"/>
        <v/>
      </c>
      <c r="CM81" s="236" t="str">
        <f t="shared" si="254"/>
        <v/>
      </c>
      <c r="CN81" s="237" t="str">
        <f t="shared" si="254"/>
        <v/>
      </c>
      <c r="CO81" s="237" t="str">
        <f t="shared" ref="CO81:CX82" si="255">IF(AND(COUNTIFS(Forest_rating, 1, Forest_action, $B81, Forest_ID, CO$8)&gt;0,COUNTIFS(Forest_rating, -1, Forest_action, $B81, Forest_ID, CO$8)&gt;0),"+ / –",(IF(COUNTIFS(Forest_rating, 1, Forest_action, $B81, Forest_ID, CO$8)&gt;0, "+",(IF(COUNTIFS(Forest_rating, -1, Forest_action, $B81, Forest_ID, CO$8)&gt;0,"–", "")))))</f>
        <v/>
      </c>
      <c r="CP81" s="237" t="str">
        <f t="shared" si="255"/>
        <v/>
      </c>
      <c r="CQ81" s="237" t="str">
        <f t="shared" si="255"/>
        <v/>
      </c>
      <c r="CR81" s="237" t="str">
        <f t="shared" si="255"/>
        <v/>
      </c>
      <c r="CS81" s="237" t="str">
        <f t="shared" si="255"/>
        <v/>
      </c>
      <c r="CT81" s="237" t="str">
        <f t="shared" si="255"/>
        <v/>
      </c>
      <c r="CU81" s="238" t="str">
        <f t="shared" si="255"/>
        <v/>
      </c>
      <c r="CV81" s="239" t="str">
        <f t="shared" si="255"/>
        <v/>
      </c>
      <c r="CW81" s="237" t="str">
        <f t="shared" si="255"/>
        <v/>
      </c>
      <c r="CX81" s="237" t="str">
        <f t="shared" si="255"/>
        <v/>
      </c>
      <c r="CY81" s="237" t="str">
        <f t="shared" ref="CY81:DE82" si="256">IF(AND(COUNTIFS(Forest_rating, 1, Forest_action, $B81, Forest_ID, CY$8)&gt;0,COUNTIFS(Forest_rating, -1, Forest_action, $B81, Forest_ID, CY$8)&gt;0),"+ / –",(IF(COUNTIFS(Forest_rating, 1, Forest_action, $B81, Forest_ID, CY$8)&gt;0, "+",(IF(COUNTIFS(Forest_rating, -1, Forest_action, $B81, Forest_ID, CY$8)&gt;0,"–", "")))))</f>
        <v/>
      </c>
      <c r="CZ81" s="237" t="str">
        <f t="shared" si="256"/>
        <v/>
      </c>
      <c r="DA81" s="237" t="str">
        <f t="shared" si="256"/>
        <v/>
      </c>
      <c r="DB81" s="237" t="str">
        <f t="shared" si="256"/>
        <v/>
      </c>
      <c r="DC81" s="237" t="str">
        <f t="shared" si="256"/>
        <v/>
      </c>
      <c r="DD81" s="237" t="str">
        <f t="shared" si="256"/>
        <v/>
      </c>
      <c r="DE81" s="240" t="str">
        <f t="shared" si="256"/>
        <v/>
      </c>
      <c r="DF81" s="241" t="str">
        <f t="shared" ref="DF81:DU82" si="257">IF(AND(COUNTIFS(Agriculture_rating, 1, Agriculture_action, $B81, Agriculture_ID, DF$8)&gt;0,COUNTIFS(Agriculture_rating, -1, Agriculture_action, $B81, Agriculture_ID, DF$8)&gt;0),"+ / –",(IF(COUNTIFS(Agriculture_rating, 1, Agriculture_action, $B81, Agriculture_ID, DF$8)&gt;0, "+",(IF(COUNTIFS(Agriculture_rating, -1, Agriculture_action, $B81, Agriculture_ID, DF$8)&gt;0,"–", "")))))</f>
        <v/>
      </c>
      <c r="DG81" s="242" t="str">
        <f t="shared" si="257"/>
        <v/>
      </c>
      <c r="DH81" s="242" t="str">
        <f t="shared" si="257"/>
        <v/>
      </c>
      <c r="DI81" s="242" t="str">
        <f t="shared" si="257"/>
        <v/>
      </c>
      <c r="DJ81" s="242" t="str">
        <f t="shared" si="257"/>
        <v/>
      </c>
      <c r="DK81" s="242" t="str">
        <f t="shared" si="257"/>
        <v/>
      </c>
      <c r="DL81" s="242" t="str">
        <f t="shared" si="257"/>
        <v/>
      </c>
      <c r="DM81" s="242" t="str">
        <f t="shared" si="257"/>
        <v/>
      </c>
      <c r="DN81" s="242" t="str">
        <f t="shared" si="257"/>
        <v/>
      </c>
      <c r="DO81" s="242" t="str">
        <f t="shared" si="257"/>
        <v/>
      </c>
      <c r="DP81" s="242" t="str">
        <f t="shared" si="257"/>
        <v/>
      </c>
      <c r="DQ81" s="242" t="str">
        <f t="shared" si="257"/>
        <v/>
      </c>
      <c r="DR81" s="242" t="str">
        <f t="shared" si="257"/>
        <v/>
      </c>
      <c r="DS81" s="242" t="str">
        <f t="shared" si="257"/>
        <v/>
      </c>
      <c r="DT81" s="242" t="str">
        <f t="shared" si="257"/>
        <v/>
      </c>
      <c r="DU81" s="242" t="str">
        <f t="shared" si="257"/>
        <v/>
      </c>
      <c r="DV81" s="242" t="str">
        <f t="shared" ref="DV81:DX82" si="258">IF(AND(COUNTIFS(Agriculture_rating, 1, Agriculture_action, $B81, Agriculture_ID, DV$8)&gt;0,COUNTIFS(Agriculture_rating, -1, Agriculture_action, $B81, Agriculture_ID, DV$8)&gt;0),"+ / –",(IF(COUNTIFS(Agriculture_rating, 1, Agriculture_action, $B81, Agriculture_ID, DV$8)&gt;0, "+",(IF(COUNTIFS(Agriculture_rating, -1, Agriculture_action, $B81, Agriculture_ID, DV$8)&gt;0,"–", "")))))</f>
        <v/>
      </c>
      <c r="DW81" s="242" t="str">
        <f t="shared" si="258"/>
        <v/>
      </c>
      <c r="DX81" s="243" t="str">
        <f t="shared" si="258"/>
        <v/>
      </c>
      <c r="DY81" s="145"/>
    </row>
    <row r="82" spans="1:129" ht="15" outlineLevel="1" thickBot="1" x14ac:dyDescent="0.45">
      <c r="A82" s="36"/>
      <c r="B82" s="138" t="s">
        <v>19</v>
      </c>
      <c r="C82" s="269" t="str">
        <f t="shared" si="246"/>
        <v>–</v>
      </c>
      <c r="D82" s="270" t="str">
        <f t="shared" si="246"/>
        <v>+</v>
      </c>
      <c r="E82" s="270" t="str">
        <f t="shared" si="246"/>
        <v/>
      </c>
      <c r="F82" s="270" t="str">
        <f t="shared" si="246"/>
        <v>+ / –</v>
      </c>
      <c r="G82" s="271" t="str">
        <f t="shared" si="246"/>
        <v/>
      </c>
      <c r="H82" s="272" t="str">
        <f t="shared" si="246"/>
        <v>+ / –</v>
      </c>
      <c r="I82" s="270" t="str">
        <f t="shared" si="246"/>
        <v/>
      </c>
      <c r="J82" s="270" t="str">
        <f t="shared" si="246"/>
        <v>+ / –</v>
      </c>
      <c r="K82" s="270" t="str">
        <f t="shared" si="246"/>
        <v>+</v>
      </c>
      <c r="L82" s="273" t="str">
        <f t="shared" si="246"/>
        <v/>
      </c>
      <c r="M82" s="274" t="str">
        <f t="shared" si="247"/>
        <v/>
      </c>
      <c r="N82" s="270" t="str">
        <f t="shared" si="247"/>
        <v/>
      </c>
      <c r="O82" s="270" t="str">
        <f t="shared" si="247"/>
        <v/>
      </c>
      <c r="P82" s="270" t="str">
        <f t="shared" si="247"/>
        <v>+</v>
      </c>
      <c r="Q82" s="270" t="str">
        <f t="shared" si="247"/>
        <v/>
      </c>
      <c r="R82" s="270" t="str">
        <f t="shared" si="247"/>
        <v/>
      </c>
      <c r="S82" s="270" t="str">
        <f t="shared" si="247"/>
        <v/>
      </c>
      <c r="T82" s="270" t="str">
        <f t="shared" si="247"/>
        <v/>
      </c>
      <c r="U82" s="271" t="str">
        <f t="shared" si="247"/>
        <v>+</v>
      </c>
      <c r="V82" s="272" t="str">
        <f t="shared" si="247"/>
        <v/>
      </c>
      <c r="W82" s="270" t="str">
        <f t="shared" si="248"/>
        <v/>
      </c>
      <c r="X82" s="270" t="str">
        <f t="shared" si="248"/>
        <v/>
      </c>
      <c r="Y82" s="270" t="str">
        <f t="shared" si="248"/>
        <v/>
      </c>
      <c r="Z82" s="270" t="str">
        <f t="shared" si="248"/>
        <v/>
      </c>
      <c r="AA82" s="270" t="str">
        <f t="shared" si="248"/>
        <v/>
      </c>
      <c r="AB82" s="273" t="str">
        <f t="shared" si="248"/>
        <v/>
      </c>
      <c r="AC82" s="274" t="str">
        <f t="shared" si="248"/>
        <v/>
      </c>
      <c r="AD82" s="270" t="str">
        <f t="shared" si="248"/>
        <v/>
      </c>
      <c r="AE82" s="270" t="str">
        <f t="shared" si="248"/>
        <v/>
      </c>
      <c r="AF82" s="270" t="str">
        <f t="shared" si="248"/>
        <v/>
      </c>
      <c r="AG82" s="270" t="str">
        <f t="shared" si="249"/>
        <v/>
      </c>
      <c r="AH82" s="271" t="str">
        <f t="shared" si="249"/>
        <v/>
      </c>
      <c r="AI82" s="272" t="str">
        <f t="shared" si="249"/>
        <v/>
      </c>
      <c r="AJ82" s="270" t="str">
        <f t="shared" si="249"/>
        <v/>
      </c>
      <c r="AK82" s="270" t="str">
        <f t="shared" si="249"/>
        <v/>
      </c>
      <c r="AL82" s="270" t="str">
        <f t="shared" si="249"/>
        <v/>
      </c>
      <c r="AM82" s="270" t="str">
        <f t="shared" si="249"/>
        <v/>
      </c>
      <c r="AN82" s="273" t="str">
        <f t="shared" si="249"/>
        <v>+</v>
      </c>
      <c r="AO82" s="274" t="str">
        <f t="shared" si="249"/>
        <v/>
      </c>
      <c r="AP82" s="270" t="str">
        <f t="shared" si="249"/>
        <v/>
      </c>
      <c r="AQ82" s="271" t="str">
        <f t="shared" si="250"/>
        <v/>
      </c>
      <c r="AR82" s="272" t="str">
        <f t="shared" si="250"/>
        <v/>
      </c>
      <c r="AS82" s="270" t="str">
        <f t="shared" si="250"/>
        <v/>
      </c>
      <c r="AT82" s="270" t="str">
        <f t="shared" si="250"/>
        <v>+</v>
      </c>
      <c r="AU82" s="270" t="str">
        <f t="shared" si="250"/>
        <v>+</v>
      </c>
      <c r="AV82" s="270" t="str">
        <f t="shared" si="250"/>
        <v/>
      </c>
      <c r="AW82" s="270" t="str">
        <f t="shared" si="250"/>
        <v/>
      </c>
      <c r="AX82" s="270" t="str">
        <f t="shared" si="250"/>
        <v/>
      </c>
      <c r="AY82" s="270" t="str">
        <f t="shared" si="250"/>
        <v/>
      </c>
      <c r="AZ82" s="270" t="str">
        <f t="shared" si="250"/>
        <v>+</v>
      </c>
      <c r="BA82" s="273" t="str">
        <f t="shared" si="251"/>
        <v/>
      </c>
      <c r="BB82" s="274" t="str">
        <f t="shared" si="251"/>
        <v/>
      </c>
      <c r="BC82" s="270" t="str">
        <f t="shared" si="251"/>
        <v/>
      </c>
      <c r="BD82" s="270" t="str">
        <f t="shared" si="251"/>
        <v/>
      </c>
      <c r="BE82" s="270" t="str">
        <f t="shared" si="251"/>
        <v/>
      </c>
      <c r="BF82" s="271" t="str">
        <f t="shared" si="251"/>
        <v/>
      </c>
      <c r="BG82" s="272" t="str">
        <f t="shared" si="251"/>
        <v>–</v>
      </c>
      <c r="BH82" s="270" t="str">
        <f t="shared" si="251"/>
        <v/>
      </c>
      <c r="BI82" s="270" t="str">
        <f t="shared" si="251"/>
        <v/>
      </c>
      <c r="BJ82" s="270" t="str">
        <f t="shared" si="251"/>
        <v/>
      </c>
      <c r="BK82" s="270" t="str">
        <f t="shared" si="252"/>
        <v/>
      </c>
      <c r="BL82" s="270" t="str">
        <f t="shared" si="252"/>
        <v/>
      </c>
      <c r="BM82" s="273" t="str">
        <f t="shared" si="252"/>
        <v/>
      </c>
      <c r="BN82" s="274" t="str">
        <f t="shared" si="252"/>
        <v/>
      </c>
      <c r="BO82" s="270" t="str">
        <f t="shared" si="252"/>
        <v/>
      </c>
      <c r="BP82" s="270" t="str">
        <f t="shared" si="252"/>
        <v/>
      </c>
      <c r="BQ82" s="270" t="str">
        <f t="shared" si="252"/>
        <v>+</v>
      </c>
      <c r="BR82" s="270" t="str">
        <f t="shared" si="252"/>
        <v>+</v>
      </c>
      <c r="BS82" s="270" t="str">
        <f t="shared" si="252"/>
        <v/>
      </c>
      <c r="BT82" s="271" t="str">
        <f t="shared" si="252"/>
        <v/>
      </c>
      <c r="BU82" s="272" t="str">
        <f t="shared" si="253"/>
        <v/>
      </c>
      <c r="BV82" s="270" t="str">
        <f t="shared" si="253"/>
        <v>+</v>
      </c>
      <c r="BW82" s="270" t="str">
        <f t="shared" si="253"/>
        <v/>
      </c>
      <c r="BX82" s="270" t="str">
        <f t="shared" si="253"/>
        <v>+</v>
      </c>
      <c r="BY82" s="270" t="str">
        <f t="shared" si="253"/>
        <v/>
      </c>
      <c r="BZ82" s="270" t="str">
        <f t="shared" si="253"/>
        <v/>
      </c>
      <c r="CA82" s="270" t="str">
        <f t="shared" si="253"/>
        <v/>
      </c>
      <c r="CB82" s="273" t="str">
        <f t="shared" si="253"/>
        <v/>
      </c>
      <c r="CC82" s="275" t="str">
        <f t="shared" si="253"/>
        <v/>
      </c>
      <c r="CD82" s="276" t="str">
        <f t="shared" si="253"/>
        <v/>
      </c>
      <c r="CE82" s="277" t="str">
        <f t="shared" si="254"/>
        <v/>
      </c>
      <c r="CF82" s="272" t="str">
        <f t="shared" si="254"/>
        <v/>
      </c>
      <c r="CG82" s="270" t="str">
        <f t="shared" si="254"/>
        <v>+</v>
      </c>
      <c r="CH82" s="270" t="str">
        <f t="shared" si="254"/>
        <v/>
      </c>
      <c r="CI82" s="270" t="str">
        <f t="shared" si="254"/>
        <v/>
      </c>
      <c r="CJ82" s="270" t="str">
        <f t="shared" si="254"/>
        <v>+</v>
      </c>
      <c r="CK82" s="270" t="str">
        <f t="shared" si="254"/>
        <v/>
      </c>
      <c r="CL82" s="273" t="str">
        <f t="shared" si="254"/>
        <v>+</v>
      </c>
      <c r="CM82" s="274" t="str">
        <f t="shared" si="254"/>
        <v>+</v>
      </c>
      <c r="CN82" s="270" t="str">
        <f t="shared" si="254"/>
        <v>+</v>
      </c>
      <c r="CO82" s="270" t="str">
        <f t="shared" si="255"/>
        <v>+</v>
      </c>
      <c r="CP82" s="270" t="str">
        <f t="shared" si="255"/>
        <v>+</v>
      </c>
      <c r="CQ82" s="270" t="str">
        <f t="shared" si="255"/>
        <v>+</v>
      </c>
      <c r="CR82" s="270" t="str">
        <f t="shared" si="255"/>
        <v/>
      </c>
      <c r="CS82" s="270" t="str">
        <f t="shared" si="255"/>
        <v/>
      </c>
      <c r="CT82" s="270" t="str">
        <f t="shared" si="255"/>
        <v/>
      </c>
      <c r="CU82" s="271" t="str">
        <f t="shared" si="255"/>
        <v/>
      </c>
      <c r="CV82" s="272" t="str">
        <f t="shared" si="255"/>
        <v/>
      </c>
      <c r="CW82" s="270" t="str">
        <f t="shared" si="255"/>
        <v/>
      </c>
      <c r="CX82" s="270" t="str">
        <f t="shared" si="255"/>
        <v/>
      </c>
      <c r="CY82" s="270" t="str">
        <f t="shared" si="256"/>
        <v/>
      </c>
      <c r="CZ82" s="270" t="str">
        <f t="shared" si="256"/>
        <v/>
      </c>
      <c r="DA82" s="270" t="str">
        <f t="shared" si="256"/>
        <v/>
      </c>
      <c r="DB82" s="270" t="str">
        <f t="shared" si="256"/>
        <v>+</v>
      </c>
      <c r="DC82" s="270" t="str">
        <f t="shared" si="256"/>
        <v/>
      </c>
      <c r="DD82" s="270" t="str">
        <f t="shared" si="256"/>
        <v/>
      </c>
      <c r="DE82" s="273" t="str">
        <f t="shared" si="256"/>
        <v/>
      </c>
      <c r="DF82" s="275" t="str">
        <f t="shared" si="257"/>
        <v/>
      </c>
      <c r="DG82" s="276" t="str">
        <f t="shared" si="257"/>
        <v/>
      </c>
      <c r="DH82" s="276" t="str">
        <f t="shared" si="257"/>
        <v/>
      </c>
      <c r="DI82" s="276" t="str">
        <f t="shared" si="257"/>
        <v/>
      </c>
      <c r="DJ82" s="276" t="str">
        <f t="shared" si="257"/>
        <v/>
      </c>
      <c r="DK82" s="276" t="str">
        <f t="shared" si="257"/>
        <v/>
      </c>
      <c r="DL82" s="276" t="str">
        <f t="shared" si="257"/>
        <v/>
      </c>
      <c r="DM82" s="276" t="str">
        <f t="shared" si="257"/>
        <v/>
      </c>
      <c r="DN82" s="276" t="str">
        <f t="shared" si="257"/>
        <v/>
      </c>
      <c r="DO82" s="276" t="str">
        <f t="shared" si="257"/>
        <v/>
      </c>
      <c r="DP82" s="276" t="str">
        <f t="shared" si="257"/>
        <v/>
      </c>
      <c r="DQ82" s="276" t="str">
        <f t="shared" si="257"/>
        <v/>
      </c>
      <c r="DR82" s="276" t="str">
        <f t="shared" si="257"/>
        <v/>
      </c>
      <c r="DS82" s="276" t="str">
        <f t="shared" si="257"/>
        <v/>
      </c>
      <c r="DT82" s="276" t="str">
        <f t="shared" si="257"/>
        <v/>
      </c>
      <c r="DU82" s="276" t="str">
        <f t="shared" si="257"/>
        <v/>
      </c>
      <c r="DV82" s="276" t="str">
        <f t="shared" si="258"/>
        <v/>
      </c>
      <c r="DW82" s="276" t="str">
        <f t="shared" si="258"/>
        <v/>
      </c>
      <c r="DX82" s="277" t="str">
        <f t="shared" si="258"/>
        <v/>
      </c>
      <c r="DY82" s="145"/>
    </row>
    <row r="83" spans="1:129" x14ac:dyDescent="0.4">
      <c r="A83" s="36"/>
      <c r="DY83" s="145"/>
    </row>
    <row r="84" spans="1:129" x14ac:dyDescent="0.4">
      <c r="A84" s="36"/>
      <c r="DY84" s="145"/>
    </row>
    <row r="85" spans="1:129" x14ac:dyDescent="0.4">
      <c r="A85" s="36"/>
      <c r="N85" s="144"/>
      <c r="DY85" s="145"/>
    </row>
    <row r="86" spans="1:129" x14ac:dyDescent="0.4">
      <c r="N86" s="144"/>
    </row>
    <row r="87" spans="1:129" x14ac:dyDescent="0.4">
      <c r="N87" s="144"/>
    </row>
    <row r="88" spans="1:129" x14ac:dyDescent="0.4">
      <c r="N88" s="144"/>
    </row>
    <row r="89" spans="1:129" x14ac:dyDescent="0.4">
      <c r="N89" s="144"/>
    </row>
    <row r="90" spans="1:129" x14ac:dyDescent="0.4">
      <c r="N90" s="144"/>
    </row>
    <row r="91" spans="1:129" x14ac:dyDescent="0.4">
      <c r="N91" s="144"/>
    </row>
    <row r="92" spans="1:129" x14ac:dyDescent="0.4">
      <c r="N92" s="144"/>
    </row>
    <row r="93" spans="1:129" x14ac:dyDescent="0.4">
      <c r="N93" s="144"/>
    </row>
    <row r="94" spans="1:129" x14ac:dyDescent="0.4">
      <c r="N94" s="144"/>
    </row>
    <row r="95" spans="1:129" x14ac:dyDescent="0.4">
      <c r="N95" s="144"/>
    </row>
    <row r="96" spans="1:129" x14ac:dyDescent="0.4">
      <c r="N96" s="144"/>
    </row>
    <row r="97" spans="14:14" x14ac:dyDescent="0.4">
      <c r="N97" s="144"/>
    </row>
    <row r="98" spans="14:14" x14ac:dyDescent="0.4">
      <c r="N98" s="144"/>
    </row>
    <row r="99" spans="14:14" x14ac:dyDescent="0.4">
      <c r="N99" s="144"/>
    </row>
    <row r="100" spans="14:14" x14ac:dyDescent="0.4">
      <c r="N100" s="144"/>
    </row>
    <row r="101" spans="14:14" x14ac:dyDescent="0.4">
      <c r="N101" s="144"/>
    </row>
  </sheetData>
  <sheetProtection algorithmName="SHA-512" hashValue="4jmU/j5NjSxfFsSegMslYxaOZoLCTZGnI5q2a4K4W+n0+rUgdqyJhJjZ6okyBjpp/pyFgYA/kMAsjcmJrQ3EZw==" saltValue="CRb1lqekglUVb2aTPwXPRg==" spinCount="100000" sheet="1" objects="1" scenarios="1"/>
  <mergeCells count="36">
    <mergeCell ref="B6:B7"/>
    <mergeCell ref="B1:DE1"/>
    <mergeCell ref="CC7:CE7"/>
    <mergeCell ref="CF7:CL7"/>
    <mergeCell ref="CM7:CU7"/>
    <mergeCell ref="CV7:DE7"/>
    <mergeCell ref="BU7:CB7"/>
    <mergeCell ref="AI7:AN7"/>
    <mergeCell ref="AO7:AQ7"/>
    <mergeCell ref="AR7:BA7"/>
    <mergeCell ref="BB7:BF7"/>
    <mergeCell ref="BG7:BM7"/>
    <mergeCell ref="C6:G6"/>
    <mergeCell ref="H6:L6"/>
    <mergeCell ref="M6:U6"/>
    <mergeCell ref="V6:AB6"/>
    <mergeCell ref="C7:G7"/>
    <mergeCell ref="H7:L7"/>
    <mergeCell ref="M7:U7"/>
    <mergeCell ref="V7:AB7"/>
    <mergeCell ref="AC7:AH7"/>
    <mergeCell ref="AC6:AH6"/>
    <mergeCell ref="AI6:AN6"/>
    <mergeCell ref="AO6:AQ6"/>
    <mergeCell ref="AR6:BA6"/>
    <mergeCell ref="BB6:BF6"/>
    <mergeCell ref="DF6:DX6"/>
    <mergeCell ref="DF7:DX7"/>
    <mergeCell ref="CM6:CU6"/>
    <mergeCell ref="CV6:DE6"/>
    <mergeCell ref="BG6:BM6"/>
    <mergeCell ref="BN6:BT6"/>
    <mergeCell ref="BU6:CB6"/>
    <mergeCell ref="CC6:CE6"/>
    <mergeCell ref="CF6:CL6"/>
    <mergeCell ref="BN7:BT7"/>
  </mergeCells>
  <conditionalFormatting sqref="R24:DX24 C24:P24 C9:DX23 C25:DX79">
    <cfRule type="cellIs" dxfId="87" priority="103" operator="equal">
      <formula>"–"</formula>
    </cfRule>
    <cfRule type="cellIs" dxfId="86" priority="104" operator="equal">
      <formula>"+"</formula>
    </cfRule>
    <cfRule type="cellIs" dxfId="85" priority="105" operator="equal">
      <formula>"+ / –"</formula>
    </cfRule>
  </conditionalFormatting>
  <conditionalFormatting sqref="C4">
    <cfRule type="cellIs" dxfId="84" priority="100" operator="equal">
      <formula>"–"</formula>
    </cfRule>
    <cfRule type="cellIs" dxfId="83" priority="101" operator="equal">
      <formula>"+"</formula>
    </cfRule>
    <cfRule type="cellIs" dxfId="82" priority="102" operator="equal">
      <formula>"+ / –"</formula>
    </cfRule>
  </conditionalFormatting>
  <conditionalFormatting sqref="J4">
    <cfRule type="cellIs" dxfId="81" priority="97" operator="equal">
      <formula>"–"</formula>
    </cfRule>
    <cfRule type="cellIs" dxfId="80" priority="98" operator="equal">
      <formula>"+"</formula>
    </cfRule>
    <cfRule type="cellIs" dxfId="79" priority="99" operator="equal">
      <formula>"+ / –"</formula>
    </cfRule>
  </conditionalFormatting>
  <conditionalFormatting sqref="S4">
    <cfRule type="cellIs" dxfId="78" priority="94" operator="equal">
      <formula>"–"</formula>
    </cfRule>
    <cfRule type="cellIs" dxfId="77" priority="95" operator="equal">
      <formula>"+"</formula>
    </cfRule>
    <cfRule type="cellIs" dxfId="76" priority="96" operator="equal">
      <formula>"+ / –"</formula>
    </cfRule>
  </conditionalFormatting>
  <conditionalFormatting sqref="C80:G82">
    <cfRule type="cellIs" dxfId="75" priority="46" operator="equal">
      <formula>"–"</formula>
    </cfRule>
    <cfRule type="cellIs" dxfId="74" priority="47" operator="equal">
      <formula>"+"</formula>
    </cfRule>
    <cfRule type="cellIs" dxfId="73" priority="48" operator="equal">
      <formula>"+ / –"</formula>
    </cfRule>
  </conditionalFormatting>
  <conditionalFormatting sqref="H80:L82">
    <cfRule type="cellIs" dxfId="72" priority="43" operator="equal">
      <formula>"–"</formula>
    </cfRule>
    <cfRule type="cellIs" dxfId="71" priority="44" operator="equal">
      <formula>"+"</formula>
    </cfRule>
    <cfRule type="cellIs" dxfId="70" priority="45" operator="equal">
      <formula>"+ / –"</formula>
    </cfRule>
  </conditionalFormatting>
  <conditionalFormatting sqref="M80:U82">
    <cfRule type="cellIs" dxfId="69" priority="40" operator="equal">
      <formula>"–"</formula>
    </cfRule>
    <cfRule type="cellIs" dxfId="68" priority="41" operator="equal">
      <formula>"+"</formula>
    </cfRule>
    <cfRule type="cellIs" dxfId="67" priority="42" operator="equal">
      <formula>"+ / –"</formula>
    </cfRule>
  </conditionalFormatting>
  <conditionalFormatting sqref="V80:AB82">
    <cfRule type="cellIs" dxfId="66" priority="37" operator="equal">
      <formula>"–"</formula>
    </cfRule>
    <cfRule type="cellIs" dxfId="65" priority="38" operator="equal">
      <formula>"+"</formula>
    </cfRule>
    <cfRule type="cellIs" dxfId="64" priority="39" operator="equal">
      <formula>"+ / –"</formula>
    </cfRule>
  </conditionalFormatting>
  <conditionalFormatting sqref="AC80:AH82">
    <cfRule type="cellIs" dxfId="63" priority="34" operator="equal">
      <formula>"–"</formula>
    </cfRule>
    <cfRule type="cellIs" dxfId="62" priority="35" operator="equal">
      <formula>"+"</formula>
    </cfRule>
    <cfRule type="cellIs" dxfId="61" priority="36" operator="equal">
      <formula>"+ / –"</formula>
    </cfRule>
  </conditionalFormatting>
  <conditionalFormatting sqref="AI80:AN82">
    <cfRule type="cellIs" dxfId="60" priority="31" operator="equal">
      <formula>"–"</formula>
    </cfRule>
    <cfRule type="cellIs" dxfId="59" priority="32" operator="equal">
      <formula>"+"</formula>
    </cfRule>
    <cfRule type="cellIs" dxfId="58" priority="33" operator="equal">
      <formula>"+ / –"</formula>
    </cfRule>
  </conditionalFormatting>
  <conditionalFormatting sqref="AO80:AQ82">
    <cfRule type="cellIs" dxfId="57" priority="28" operator="equal">
      <formula>"–"</formula>
    </cfRule>
    <cfRule type="cellIs" dxfId="56" priority="29" operator="equal">
      <formula>"+"</formula>
    </cfRule>
    <cfRule type="cellIs" dxfId="55" priority="30" operator="equal">
      <formula>"+ / –"</formula>
    </cfRule>
  </conditionalFormatting>
  <conditionalFormatting sqref="AR80:BA82">
    <cfRule type="cellIs" dxfId="54" priority="25" operator="equal">
      <formula>"–"</formula>
    </cfRule>
    <cfRule type="cellIs" dxfId="53" priority="26" operator="equal">
      <formula>"+"</formula>
    </cfRule>
    <cfRule type="cellIs" dxfId="52" priority="27" operator="equal">
      <formula>"+ / –"</formula>
    </cfRule>
  </conditionalFormatting>
  <conditionalFormatting sqref="BB80:BM82">
    <cfRule type="cellIs" dxfId="51" priority="22" operator="equal">
      <formula>"–"</formula>
    </cfRule>
    <cfRule type="cellIs" dxfId="50" priority="23" operator="equal">
      <formula>"+"</formula>
    </cfRule>
    <cfRule type="cellIs" dxfId="49" priority="24" operator="equal">
      <formula>"+ / –"</formula>
    </cfRule>
  </conditionalFormatting>
  <conditionalFormatting sqref="BN80:BT82">
    <cfRule type="cellIs" dxfId="48" priority="19" operator="equal">
      <formula>"–"</formula>
    </cfRule>
    <cfRule type="cellIs" dxfId="47" priority="20" operator="equal">
      <formula>"+"</formula>
    </cfRule>
    <cfRule type="cellIs" dxfId="46" priority="21" operator="equal">
      <formula>"+ / –"</formula>
    </cfRule>
  </conditionalFormatting>
  <conditionalFormatting sqref="BU80:CB82">
    <cfRule type="cellIs" dxfId="45" priority="16" operator="equal">
      <formula>"–"</formula>
    </cfRule>
    <cfRule type="cellIs" dxfId="44" priority="17" operator="equal">
      <formula>"+"</formula>
    </cfRule>
    <cfRule type="cellIs" dxfId="43" priority="18" operator="equal">
      <formula>"+ / –"</formula>
    </cfRule>
  </conditionalFormatting>
  <conditionalFormatting sqref="CC80:CE82">
    <cfRule type="cellIs" dxfId="42" priority="13" operator="equal">
      <formula>"–"</formula>
    </cfRule>
    <cfRule type="cellIs" dxfId="41" priority="14" operator="equal">
      <formula>"+"</formula>
    </cfRule>
    <cfRule type="cellIs" dxfId="40" priority="15" operator="equal">
      <formula>"+ / –"</formula>
    </cfRule>
  </conditionalFormatting>
  <conditionalFormatting sqref="CF80:CL82">
    <cfRule type="cellIs" dxfId="39" priority="10" operator="equal">
      <formula>"–"</formula>
    </cfRule>
    <cfRule type="cellIs" dxfId="38" priority="11" operator="equal">
      <formula>"+"</formula>
    </cfRule>
    <cfRule type="cellIs" dxfId="37" priority="12" operator="equal">
      <formula>"+ / –"</formula>
    </cfRule>
  </conditionalFormatting>
  <conditionalFormatting sqref="CM80:CU82">
    <cfRule type="cellIs" dxfId="36" priority="7" operator="equal">
      <formula>"–"</formula>
    </cfRule>
    <cfRule type="cellIs" dxfId="35" priority="8" operator="equal">
      <formula>"+"</formula>
    </cfRule>
    <cfRule type="cellIs" dxfId="34" priority="9" operator="equal">
      <formula>"+ / –"</formula>
    </cfRule>
  </conditionalFormatting>
  <conditionalFormatting sqref="CV80:DE82">
    <cfRule type="cellIs" dxfId="33" priority="4" operator="equal">
      <formula>"–"</formula>
    </cfRule>
    <cfRule type="cellIs" dxfId="32" priority="5" operator="equal">
      <formula>"+"</formula>
    </cfRule>
    <cfRule type="cellIs" dxfId="31" priority="6" operator="equal">
      <formula>"+ / –"</formula>
    </cfRule>
  </conditionalFormatting>
  <conditionalFormatting sqref="DF80:DX82">
    <cfRule type="cellIs" dxfId="30" priority="1" operator="equal">
      <formula>"–"</formula>
    </cfRule>
    <cfRule type="cellIs" dxfId="29" priority="2" operator="equal">
      <formula>"+"</formula>
    </cfRule>
    <cfRule type="cellIs" dxfId="28" priority="3" operator="equal">
      <formula>"+ / –"</formula>
    </cfRule>
  </conditionalFormatting>
  <dataValidations disablePrompts="1" count="7">
    <dataValidation type="list" allowBlank="1" showInputMessage="1" showErrorMessage="1" sqref="B22 B39" xr:uid="{00000000-0002-0000-0200-000000000000}">
      <formula1>subsect_ener</formula1>
    </dataValidation>
    <dataValidation type="list" allowBlank="1" showInputMessage="1" showErrorMessage="1" sqref="B44 B47 B49" xr:uid="{00000000-0002-0000-0200-000001000000}">
      <formula1>subsect_transp</formula1>
    </dataValidation>
    <dataValidation type="list" allowBlank="1" showInputMessage="1" showErrorMessage="1" sqref="B52 B54 B56" xr:uid="{00000000-0002-0000-0200-000002000000}">
      <formula1>subsect_build</formula1>
    </dataValidation>
    <dataValidation type="list" allowBlank="1" showInputMessage="1" showErrorMessage="1" sqref="B60 B62 B64" xr:uid="{00000000-0002-0000-0200-000003000000}">
      <formula1>subsect_wast</formula1>
    </dataValidation>
    <dataValidation type="list" allowBlank="1" showInputMessage="1" showErrorMessage="1" sqref="B67 B69 B72" xr:uid="{00000000-0002-0000-0200-000004000000}">
      <formula1>subsect_indust</formula1>
    </dataValidation>
    <dataValidation type="list" allowBlank="1" showInputMessage="1" showErrorMessage="1" sqref="B80 B75 B77" xr:uid="{00000000-0002-0000-0200-000005000000}">
      <formula1>subsect_agric</formula1>
    </dataValidation>
    <dataValidation type="list" allowBlank="1" showInputMessage="1" showErrorMessage="1" sqref="B10:B20" xr:uid="{00000000-0002-0000-0200-000006000000}">
      <formula1>subsect_general</formula1>
    </dataValidation>
  </dataValidations>
  <pageMargins left="0.7" right="0.7" top="0.75" bottom="0.75" header="0.3" footer="0.3"/>
  <pageSetup paperSize="9" orientation="portrait" horizontalDpi="4294967293" r:id="rId1"/>
  <ignoredErrors>
    <ignoredError sqref="C11 D11:DX11 C12:DX12 C15:DX15 C16:DX16 C17:DX17 C18:DX18 C19:DX19 C47:DX47 C48:DX48 C49:DX49 C53:DX53 C54:DX54 C55:DX55 C56:DX56 C61:DX61 C62:DX62 C63:DX63 C64:DX64 C68:DX68 C69:DX69 C72:DX72 C76:DX76 C77:DX77 Q24" formula="1"/>
    <ignoredError sqref="C8:DX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61"/>
  <sheetViews>
    <sheetView zoomScale="80" zoomScaleNormal="80" workbookViewId="0">
      <selection activeCell="D75" sqref="D75"/>
    </sheetView>
  </sheetViews>
  <sheetFormatPr defaultColWidth="9.15234375" defaultRowHeight="14.6" x14ac:dyDescent="0.4"/>
  <cols>
    <col min="1" max="1" width="3.3046875" customWidth="1"/>
    <col min="2" max="2" width="17.69140625" style="32" customWidth="1"/>
    <col min="3" max="3" width="6.69140625" style="32" customWidth="1"/>
    <col min="4" max="4" width="140.69140625" style="5" customWidth="1"/>
  </cols>
  <sheetData>
    <row r="1" spans="2:4" ht="60" customHeight="1" thickBot="1" x14ac:dyDescent="0.45">
      <c r="B1" s="18" t="s">
        <v>255</v>
      </c>
      <c r="C1" s="26"/>
      <c r="D1" s="18"/>
    </row>
    <row r="2" spans="2:4" ht="15" customHeight="1" thickTop="1" x14ac:dyDescent="0.4">
      <c r="C2" s="27"/>
    </row>
    <row r="3" spans="2:4" ht="15" thickBot="1" x14ac:dyDescent="0.45">
      <c r="B3" s="20" t="s">
        <v>150</v>
      </c>
      <c r="C3" s="20" t="s">
        <v>151</v>
      </c>
      <c r="D3" s="20" t="s">
        <v>199</v>
      </c>
    </row>
    <row r="4" spans="2:4" x14ac:dyDescent="0.4">
      <c r="B4" s="305" t="s">
        <v>20</v>
      </c>
      <c r="C4" s="113" t="s">
        <v>36</v>
      </c>
      <c r="D4" s="108" t="s">
        <v>201</v>
      </c>
    </row>
    <row r="5" spans="2:4" x14ac:dyDescent="0.4">
      <c r="B5" s="303"/>
      <c r="C5" s="114" t="s">
        <v>37</v>
      </c>
      <c r="D5" s="109" t="s">
        <v>202</v>
      </c>
    </row>
    <row r="6" spans="2:4" x14ac:dyDescent="0.4">
      <c r="B6" s="303"/>
      <c r="C6" s="114" t="s">
        <v>38</v>
      </c>
      <c r="D6" s="109" t="s">
        <v>203</v>
      </c>
    </row>
    <row r="7" spans="2:4" ht="25.75" x14ac:dyDescent="0.4">
      <c r="B7" s="303"/>
      <c r="C7" s="114" t="s">
        <v>39</v>
      </c>
      <c r="D7" s="109" t="s">
        <v>204</v>
      </c>
    </row>
    <row r="8" spans="2:4" ht="26.15" thickBot="1" x14ac:dyDescent="0.45">
      <c r="B8" s="304"/>
      <c r="C8" s="115" t="s">
        <v>40</v>
      </c>
      <c r="D8" s="110" t="s">
        <v>205</v>
      </c>
    </row>
    <row r="9" spans="2:4" x14ac:dyDescent="0.4">
      <c r="B9" s="305" t="s">
        <v>21</v>
      </c>
      <c r="C9" s="113" t="s">
        <v>41</v>
      </c>
      <c r="D9" s="108" t="s">
        <v>206</v>
      </c>
    </row>
    <row r="10" spans="2:4" ht="25.75" x14ac:dyDescent="0.4">
      <c r="B10" s="303"/>
      <c r="C10" s="114" t="s">
        <v>42</v>
      </c>
      <c r="D10" s="109" t="s">
        <v>207</v>
      </c>
    </row>
    <row r="11" spans="2:4" ht="25.75" x14ac:dyDescent="0.4">
      <c r="B11" s="303"/>
      <c r="C11" s="114" t="s">
        <v>43</v>
      </c>
      <c r="D11" s="109" t="s">
        <v>208</v>
      </c>
    </row>
    <row r="12" spans="2:4" ht="25.75" x14ac:dyDescent="0.4">
      <c r="B12" s="303"/>
      <c r="C12" s="114" t="s">
        <v>44</v>
      </c>
      <c r="D12" s="109" t="s">
        <v>209</v>
      </c>
    </row>
    <row r="13" spans="2:4" ht="39" thickBot="1" x14ac:dyDescent="0.45">
      <c r="B13" s="306"/>
      <c r="C13" s="116" t="s">
        <v>45</v>
      </c>
      <c r="D13" s="111" t="s">
        <v>210</v>
      </c>
    </row>
    <row r="14" spans="2:4" x14ac:dyDescent="0.4">
      <c r="B14" s="302" t="s">
        <v>22</v>
      </c>
      <c r="C14" s="117" t="s">
        <v>46</v>
      </c>
      <c r="D14" s="112" t="s">
        <v>211</v>
      </c>
    </row>
    <row r="15" spans="2:4" ht="25.75" x14ac:dyDescent="0.4">
      <c r="B15" s="303"/>
      <c r="C15" s="114" t="s">
        <v>47</v>
      </c>
      <c r="D15" s="109" t="s">
        <v>509</v>
      </c>
    </row>
    <row r="16" spans="2:4" x14ac:dyDescent="0.4">
      <c r="B16" s="303"/>
      <c r="C16" s="114" t="s">
        <v>48</v>
      </c>
      <c r="D16" s="109" t="s">
        <v>212</v>
      </c>
    </row>
    <row r="17" spans="2:4" x14ac:dyDescent="0.4">
      <c r="B17" s="303"/>
      <c r="C17" s="114" t="s">
        <v>49</v>
      </c>
      <c r="D17" s="109" t="s">
        <v>213</v>
      </c>
    </row>
    <row r="18" spans="2:4" x14ac:dyDescent="0.4">
      <c r="B18" s="303"/>
      <c r="C18" s="114" t="s">
        <v>50</v>
      </c>
      <c r="D18" s="109" t="s">
        <v>214</v>
      </c>
    </row>
    <row r="19" spans="2:4" x14ac:dyDescent="0.4">
      <c r="B19" s="303"/>
      <c r="C19" s="114" t="s">
        <v>51</v>
      </c>
      <c r="D19" s="109" t="s">
        <v>215</v>
      </c>
    </row>
    <row r="20" spans="2:4" ht="25.75" x14ac:dyDescent="0.4">
      <c r="B20" s="303"/>
      <c r="C20" s="114" t="s">
        <v>52</v>
      </c>
      <c r="D20" s="109" t="s">
        <v>216</v>
      </c>
    </row>
    <row r="21" spans="2:4" ht="25.75" x14ac:dyDescent="0.4">
      <c r="B21" s="303"/>
      <c r="C21" s="114" t="s">
        <v>53</v>
      </c>
      <c r="D21" s="109" t="s">
        <v>217</v>
      </c>
    </row>
    <row r="22" spans="2:4" ht="15" thickBot="1" x14ac:dyDescent="0.45">
      <c r="B22" s="304"/>
      <c r="C22" s="115" t="s">
        <v>54</v>
      </c>
      <c r="D22" s="110" t="s">
        <v>218</v>
      </c>
    </row>
    <row r="23" spans="2:4" x14ac:dyDescent="0.4">
      <c r="B23" s="305" t="s">
        <v>23</v>
      </c>
      <c r="C23" s="113" t="s">
        <v>55</v>
      </c>
      <c r="D23" s="108" t="s">
        <v>219</v>
      </c>
    </row>
    <row r="24" spans="2:4" x14ac:dyDescent="0.4">
      <c r="B24" s="303"/>
      <c r="C24" s="114" t="s">
        <v>56</v>
      </c>
      <c r="D24" s="109" t="s">
        <v>220</v>
      </c>
    </row>
    <row r="25" spans="2:4" x14ac:dyDescent="0.4">
      <c r="B25" s="303"/>
      <c r="C25" s="114" t="s">
        <v>57</v>
      </c>
      <c r="D25" s="109" t="s">
        <v>221</v>
      </c>
    </row>
    <row r="26" spans="2:4" x14ac:dyDescent="0.4">
      <c r="B26" s="303"/>
      <c r="C26" s="114" t="s">
        <v>58</v>
      </c>
      <c r="D26" s="109" t="s">
        <v>222</v>
      </c>
    </row>
    <row r="27" spans="2:4" ht="25.75" x14ac:dyDescent="0.4">
      <c r="B27" s="303"/>
      <c r="C27" s="114" t="s">
        <v>59</v>
      </c>
      <c r="D27" s="109" t="s">
        <v>223</v>
      </c>
    </row>
    <row r="28" spans="2:4" x14ac:dyDescent="0.4">
      <c r="B28" s="303"/>
      <c r="C28" s="114" t="s">
        <v>60</v>
      </c>
      <c r="D28" s="109" t="s">
        <v>224</v>
      </c>
    </row>
    <row r="29" spans="2:4" ht="39" thickBot="1" x14ac:dyDescent="0.45">
      <c r="B29" s="306"/>
      <c r="C29" s="116" t="s">
        <v>61</v>
      </c>
      <c r="D29" s="111" t="s">
        <v>225</v>
      </c>
    </row>
    <row r="30" spans="2:4" x14ac:dyDescent="0.4">
      <c r="B30" s="302" t="s">
        <v>24</v>
      </c>
      <c r="C30" s="117" t="s">
        <v>62</v>
      </c>
      <c r="D30" s="112" t="s">
        <v>226</v>
      </c>
    </row>
    <row r="31" spans="2:4" x14ac:dyDescent="0.4">
      <c r="B31" s="303"/>
      <c r="C31" s="114" t="s">
        <v>63</v>
      </c>
      <c r="D31" s="109" t="s">
        <v>227</v>
      </c>
    </row>
    <row r="32" spans="2:4" x14ac:dyDescent="0.4">
      <c r="B32" s="303"/>
      <c r="C32" s="114" t="s">
        <v>64</v>
      </c>
      <c r="D32" s="109" t="s">
        <v>228</v>
      </c>
    </row>
    <row r="33" spans="2:4" ht="25.75" x14ac:dyDescent="0.4">
      <c r="B33" s="303"/>
      <c r="C33" s="114" t="s">
        <v>65</v>
      </c>
      <c r="D33" s="109" t="s">
        <v>229</v>
      </c>
    </row>
    <row r="34" spans="2:4" x14ac:dyDescent="0.4">
      <c r="B34" s="303"/>
      <c r="C34" s="114" t="s">
        <v>66</v>
      </c>
      <c r="D34" s="109" t="s">
        <v>230</v>
      </c>
    </row>
    <row r="35" spans="2:4" ht="26.15" thickBot="1" x14ac:dyDescent="0.45">
      <c r="B35" s="304"/>
      <c r="C35" s="115" t="s">
        <v>67</v>
      </c>
      <c r="D35" s="110" t="s">
        <v>231</v>
      </c>
    </row>
    <row r="36" spans="2:4" x14ac:dyDescent="0.4">
      <c r="B36" s="305" t="s">
        <v>25</v>
      </c>
      <c r="C36" s="113" t="s">
        <v>68</v>
      </c>
      <c r="D36" s="108" t="s">
        <v>232</v>
      </c>
    </row>
    <row r="37" spans="2:4" ht="25.75" x14ac:dyDescent="0.4">
      <c r="B37" s="303"/>
      <c r="C37" s="114" t="s">
        <v>69</v>
      </c>
      <c r="D37" s="109" t="s">
        <v>233</v>
      </c>
    </row>
    <row r="38" spans="2:4" ht="25.75" x14ac:dyDescent="0.4">
      <c r="B38" s="303"/>
      <c r="C38" s="114" t="s">
        <v>70</v>
      </c>
      <c r="D38" s="109" t="s">
        <v>234</v>
      </c>
    </row>
    <row r="39" spans="2:4" ht="25.75" x14ac:dyDescent="0.4">
      <c r="B39" s="303"/>
      <c r="C39" s="114" t="s">
        <v>71</v>
      </c>
      <c r="D39" s="109" t="s">
        <v>235</v>
      </c>
    </row>
    <row r="40" spans="2:4" x14ac:dyDescent="0.4">
      <c r="B40" s="303"/>
      <c r="C40" s="114" t="s">
        <v>72</v>
      </c>
      <c r="D40" s="109" t="s">
        <v>236</v>
      </c>
    </row>
    <row r="41" spans="2:4" ht="15" thickBot="1" x14ac:dyDescent="0.45">
      <c r="B41" s="306"/>
      <c r="C41" s="116" t="s">
        <v>73</v>
      </c>
      <c r="D41" s="111" t="s">
        <v>237</v>
      </c>
    </row>
    <row r="42" spans="2:4" x14ac:dyDescent="0.4">
      <c r="B42" s="302" t="s">
        <v>26</v>
      </c>
      <c r="C42" s="117" t="s">
        <v>74</v>
      </c>
      <c r="D42" s="112" t="s">
        <v>238</v>
      </c>
    </row>
    <row r="43" spans="2:4" x14ac:dyDescent="0.4">
      <c r="B43" s="303"/>
      <c r="C43" s="114" t="s">
        <v>75</v>
      </c>
      <c r="D43" s="109" t="s">
        <v>239</v>
      </c>
    </row>
    <row r="44" spans="2:4" ht="15" thickBot="1" x14ac:dyDescent="0.45">
      <c r="B44" s="304"/>
      <c r="C44" s="115" t="s">
        <v>76</v>
      </c>
      <c r="D44" s="110" t="s">
        <v>240</v>
      </c>
    </row>
    <row r="45" spans="2:4" x14ac:dyDescent="0.4">
      <c r="B45" s="305" t="s">
        <v>27</v>
      </c>
      <c r="C45" s="113" t="s">
        <v>77</v>
      </c>
      <c r="D45" s="108" t="s">
        <v>241</v>
      </c>
    </row>
    <row r="46" spans="2:4" x14ac:dyDescent="0.4">
      <c r="B46" s="303"/>
      <c r="C46" s="114" t="s">
        <v>78</v>
      </c>
      <c r="D46" s="109" t="s">
        <v>242</v>
      </c>
    </row>
    <row r="47" spans="2:4" ht="25.75" x14ac:dyDescent="0.4">
      <c r="B47" s="303"/>
      <c r="C47" s="114" t="s">
        <v>79</v>
      </c>
      <c r="D47" s="109" t="s">
        <v>243</v>
      </c>
    </row>
    <row r="48" spans="2:4" ht="25.75" x14ac:dyDescent="0.4">
      <c r="B48" s="303"/>
      <c r="C48" s="114" t="s">
        <v>80</v>
      </c>
      <c r="D48" s="109" t="s">
        <v>256</v>
      </c>
    </row>
    <row r="49" spans="2:4" x14ac:dyDescent="0.4">
      <c r="B49" s="303"/>
      <c r="C49" s="114" t="s">
        <v>81</v>
      </c>
      <c r="D49" s="109" t="s">
        <v>244</v>
      </c>
    </row>
    <row r="50" spans="2:4" x14ac:dyDescent="0.4">
      <c r="B50" s="303"/>
      <c r="C50" s="114" t="s">
        <v>82</v>
      </c>
      <c r="D50" s="109" t="s">
        <v>245</v>
      </c>
    </row>
    <row r="51" spans="2:4" ht="25.75" x14ac:dyDescent="0.4">
      <c r="B51" s="303"/>
      <c r="C51" s="114" t="s">
        <v>83</v>
      </c>
      <c r="D51" s="109" t="s">
        <v>246</v>
      </c>
    </row>
    <row r="52" spans="2:4" x14ac:dyDescent="0.4">
      <c r="B52" s="303"/>
      <c r="C52" s="114" t="s">
        <v>84</v>
      </c>
      <c r="D52" s="109" t="s">
        <v>247</v>
      </c>
    </row>
    <row r="53" spans="2:4" x14ac:dyDescent="0.4">
      <c r="B53" s="303"/>
      <c r="C53" s="114" t="s">
        <v>85</v>
      </c>
      <c r="D53" s="109" t="s">
        <v>248</v>
      </c>
    </row>
    <row r="54" spans="2:4" ht="15" thickBot="1" x14ac:dyDescent="0.45">
      <c r="B54" s="306"/>
      <c r="C54" s="116" t="s">
        <v>86</v>
      </c>
      <c r="D54" s="111" t="s">
        <v>249</v>
      </c>
    </row>
    <row r="55" spans="2:4" ht="25.75" x14ac:dyDescent="0.4">
      <c r="B55" s="302" t="s">
        <v>28</v>
      </c>
      <c r="C55" s="117" t="s">
        <v>87</v>
      </c>
      <c r="D55" s="112" t="s">
        <v>250</v>
      </c>
    </row>
    <row r="56" spans="2:4" ht="25.75" x14ac:dyDescent="0.4">
      <c r="B56" s="303"/>
      <c r="C56" s="114" t="s">
        <v>88</v>
      </c>
      <c r="D56" s="109" t="s">
        <v>251</v>
      </c>
    </row>
    <row r="57" spans="2:4" ht="25.75" x14ac:dyDescent="0.4">
      <c r="B57" s="303"/>
      <c r="C57" s="114" t="s">
        <v>89</v>
      </c>
      <c r="D57" s="109" t="s">
        <v>252</v>
      </c>
    </row>
    <row r="58" spans="2:4" ht="25.75" x14ac:dyDescent="0.4">
      <c r="B58" s="303"/>
      <c r="C58" s="114" t="s">
        <v>90</v>
      </c>
      <c r="D58" s="109" t="s">
        <v>257</v>
      </c>
    </row>
    <row r="59" spans="2:4" ht="26.15" thickBot="1" x14ac:dyDescent="0.45">
      <c r="B59" s="304"/>
      <c r="C59" s="115" t="s">
        <v>91</v>
      </c>
      <c r="D59" s="110" t="s">
        <v>253</v>
      </c>
    </row>
    <row r="60" spans="2:4" x14ac:dyDescent="0.4">
      <c r="B60" s="305" t="s">
        <v>29</v>
      </c>
      <c r="C60" s="113" t="s">
        <v>92</v>
      </c>
      <c r="D60" s="108" t="s">
        <v>258</v>
      </c>
    </row>
    <row r="61" spans="2:4" x14ac:dyDescent="0.4">
      <c r="B61" s="303"/>
      <c r="C61" s="114" t="s">
        <v>93</v>
      </c>
      <c r="D61" s="109" t="s">
        <v>259</v>
      </c>
    </row>
    <row r="62" spans="2:4" ht="25.75" x14ac:dyDescent="0.4">
      <c r="B62" s="303"/>
      <c r="C62" s="114" t="s">
        <v>94</v>
      </c>
      <c r="D62" s="109" t="s">
        <v>260</v>
      </c>
    </row>
    <row r="63" spans="2:4" x14ac:dyDescent="0.4">
      <c r="B63" s="303"/>
      <c r="C63" s="114" t="s">
        <v>95</v>
      </c>
      <c r="D63" s="109" t="s">
        <v>261</v>
      </c>
    </row>
    <row r="64" spans="2:4" x14ac:dyDescent="0.4">
      <c r="B64" s="303"/>
      <c r="C64" s="114" t="s">
        <v>96</v>
      </c>
      <c r="D64" s="109" t="s">
        <v>262</v>
      </c>
    </row>
    <row r="65" spans="2:4" ht="25.75" x14ac:dyDescent="0.4">
      <c r="B65" s="303"/>
      <c r="C65" s="114" t="s">
        <v>97</v>
      </c>
      <c r="D65" s="109" t="s">
        <v>263</v>
      </c>
    </row>
    <row r="66" spans="2:4" ht="15" thickBot="1" x14ac:dyDescent="0.45">
      <c r="B66" s="306"/>
      <c r="C66" s="116" t="s">
        <v>98</v>
      </c>
      <c r="D66" s="111" t="s">
        <v>264</v>
      </c>
    </row>
    <row r="67" spans="2:4" x14ac:dyDescent="0.4">
      <c r="B67" s="302" t="s">
        <v>30</v>
      </c>
      <c r="C67" s="117" t="s">
        <v>99</v>
      </c>
      <c r="D67" s="112" t="s">
        <v>265</v>
      </c>
    </row>
    <row r="68" spans="2:4" ht="25.75" x14ac:dyDescent="0.4">
      <c r="B68" s="303"/>
      <c r="C68" s="114" t="s">
        <v>100</v>
      </c>
      <c r="D68" s="109" t="s">
        <v>266</v>
      </c>
    </row>
    <row r="69" spans="2:4" x14ac:dyDescent="0.4">
      <c r="B69" s="303"/>
      <c r="C69" s="114" t="s">
        <v>101</v>
      </c>
      <c r="D69" s="109" t="s">
        <v>267</v>
      </c>
    </row>
    <row r="70" spans="2:4" x14ac:dyDescent="0.4">
      <c r="B70" s="303"/>
      <c r="C70" s="114" t="s">
        <v>102</v>
      </c>
      <c r="D70" s="109" t="s">
        <v>254</v>
      </c>
    </row>
    <row r="71" spans="2:4" ht="25.75" x14ac:dyDescent="0.4">
      <c r="B71" s="303"/>
      <c r="C71" s="114" t="s">
        <v>103</v>
      </c>
      <c r="D71" s="109" t="s">
        <v>268</v>
      </c>
    </row>
    <row r="72" spans="2:4" x14ac:dyDescent="0.4">
      <c r="B72" s="303"/>
      <c r="C72" s="114" t="s">
        <v>104</v>
      </c>
      <c r="D72" s="109" t="s">
        <v>269</v>
      </c>
    </row>
    <row r="73" spans="2:4" ht="15" thickBot="1" x14ac:dyDescent="0.45">
      <c r="B73" s="304"/>
      <c r="C73" s="115" t="s">
        <v>105</v>
      </c>
      <c r="D73" s="110" t="s">
        <v>270</v>
      </c>
    </row>
    <row r="74" spans="2:4" ht="25.75" x14ac:dyDescent="0.4">
      <c r="B74" s="305" t="s">
        <v>31</v>
      </c>
      <c r="C74" s="113" t="s">
        <v>106</v>
      </c>
      <c r="D74" s="108" t="s">
        <v>271</v>
      </c>
    </row>
    <row r="75" spans="2:4" x14ac:dyDescent="0.4">
      <c r="B75" s="303"/>
      <c r="C75" s="114" t="s">
        <v>107</v>
      </c>
      <c r="D75" s="109" t="s">
        <v>272</v>
      </c>
    </row>
    <row r="76" spans="2:4" x14ac:dyDescent="0.4">
      <c r="B76" s="303"/>
      <c r="C76" s="114" t="s">
        <v>108</v>
      </c>
      <c r="D76" s="109" t="s">
        <v>273</v>
      </c>
    </row>
    <row r="77" spans="2:4" ht="25.75" x14ac:dyDescent="0.4">
      <c r="B77" s="303"/>
      <c r="C77" s="114" t="s">
        <v>109</v>
      </c>
      <c r="D77" s="109" t="s">
        <v>274</v>
      </c>
    </row>
    <row r="78" spans="2:4" x14ac:dyDescent="0.4">
      <c r="B78" s="303"/>
      <c r="C78" s="114" t="s">
        <v>110</v>
      </c>
      <c r="D78" s="109" t="s">
        <v>275</v>
      </c>
    </row>
    <row r="79" spans="2:4" x14ac:dyDescent="0.4">
      <c r="B79" s="303"/>
      <c r="C79" s="114" t="s">
        <v>111</v>
      </c>
      <c r="D79" s="109" t="s">
        <v>276</v>
      </c>
    </row>
    <row r="80" spans="2:4" x14ac:dyDescent="0.4">
      <c r="B80" s="303"/>
      <c r="C80" s="114" t="s">
        <v>112</v>
      </c>
      <c r="D80" s="109" t="s">
        <v>277</v>
      </c>
    </row>
    <row r="81" spans="2:4" ht="15" thickBot="1" x14ac:dyDescent="0.45">
      <c r="B81" s="306"/>
      <c r="C81" s="116" t="s">
        <v>113</v>
      </c>
      <c r="D81" s="111" t="s">
        <v>278</v>
      </c>
    </row>
    <row r="82" spans="2:4" x14ac:dyDescent="0.4">
      <c r="B82" s="302" t="s">
        <v>32</v>
      </c>
      <c r="C82" s="117" t="s">
        <v>114</v>
      </c>
      <c r="D82" s="112" t="s">
        <v>279</v>
      </c>
    </row>
    <row r="83" spans="2:4" x14ac:dyDescent="0.4">
      <c r="B83" s="303"/>
      <c r="C83" s="114" t="s">
        <v>115</v>
      </c>
      <c r="D83" s="109" t="s">
        <v>280</v>
      </c>
    </row>
    <row r="84" spans="2:4" ht="15" thickBot="1" x14ac:dyDescent="0.45">
      <c r="B84" s="304"/>
      <c r="C84" s="115" t="s">
        <v>116</v>
      </c>
      <c r="D84" s="110" t="s">
        <v>281</v>
      </c>
    </row>
    <row r="85" spans="2:4" x14ac:dyDescent="0.4">
      <c r="B85" s="305" t="s">
        <v>33</v>
      </c>
      <c r="C85" s="113" t="s">
        <v>117</v>
      </c>
      <c r="D85" s="108" t="s">
        <v>282</v>
      </c>
    </row>
    <row r="86" spans="2:4" ht="25.75" x14ac:dyDescent="0.4">
      <c r="B86" s="303"/>
      <c r="C86" s="114" t="s">
        <v>118</v>
      </c>
      <c r="D86" s="109" t="s">
        <v>283</v>
      </c>
    </row>
    <row r="87" spans="2:4" x14ac:dyDescent="0.4">
      <c r="B87" s="303"/>
      <c r="C87" s="114" t="s">
        <v>119</v>
      </c>
      <c r="D87" s="109" t="s">
        <v>284</v>
      </c>
    </row>
    <row r="88" spans="2:4" ht="25.75" x14ac:dyDescent="0.4">
      <c r="B88" s="303"/>
      <c r="C88" s="114" t="s">
        <v>120</v>
      </c>
      <c r="D88" s="109" t="s">
        <v>285</v>
      </c>
    </row>
    <row r="89" spans="2:4" x14ac:dyDescent="0.4">
      <c r="B89" s="303"/>
      <c r="C89" s="114" t="s">
        <v>121</v>
      </c>
      <c r="D89" s="109" t="s">
        <v>286</v>
      </c>
    </row>
    <row r="90" spans="2:4" ht="38.6" x14ac:dyDescent="0.4">
      <c r="B90" s="303"/>
      <c r="C90" s="114" t="s">
        <v>122</v>
      </c>
      <c r="D90" s="109" t="s">
        <v>287</v>
      </c>
    </row>
    <row r="91" spans="2:4" ht="26.15" thickBot="1" x14ac:dyDescent="0.45">
      <c r="B91" s="306"/>
      <c r="C91" s="116" t="s">
        <v>123</v>
      </c>
      <c r="D91" s="111" t="s">
        <v>288</v>
      </c>
    </row>
    <row r="92" spans="2:4" ht="25.75" x14ac:dyDescent="0.4">
      <c r="B92" s="302" t="s">
        <v>34</v>
      </c>
      <c r="C92" s="117" t="s">
        <v>124</v>
      </c>
      <c r="D92" s="112" t="s">
        <v>289</v>
      </c>
    </row>
    <row r="93" spans="2:4" ht="25.75" x14ac:dyDescent="0.4">
      <c r="B93" s="303"/>
      <c r="C93" s="114" t="s">
        <v>125</v>
      </c>
      <c r="D93" s="109" t="s">
        <v>290</v>
      </c>
    </row>
    <row r="94" spans="2:4" x14ac:dyDescent="0.4">
      <c r="B94" s="303"/>
      <c r="C94" s="114" t="s">
        <v>126</v>
      </c>
      <c r="D94" s="109" t="s">
        <v>291</v>
      </c>
    </row>
    <row r="95" spans="2:4" x14ac:dyDescent="0.4">
      <c r="B95" s="303"/>
      <c r="C95" s="114" t="s">
        <v>127</v>
      </c>
      <c r="D95" s="109" t="s">
        <v>292</v>
      </c>
    </row>
    <row r="96" spans="2:4" x14ac:dyDescent="0.4">
      <c r="B96" s="303"/>
      <c r="C96" s="114" t="s">
        <v>128</v>
      </c>
      <c r="D96" s="109" t="s">
        <v>293</v>
      </c>
    </row>
    <row r="97" spans="2:4" x14ac:dyDescent="0.4">
      <c r="B97" s="303"/>
      <c r="C97" s="114" t="s">
        <v>129</v>
      </c>
      <c r="D97" s="109" t="s">
        <v>294</v>
      </c>
    </row>
    <row r="98" spans="2:4" x14ac:dyDescent="0.4">
      <c r="B98" s="303"/>
      <c r="C98" s="114" t="s">
        <v>130</v>
      </c>
      <c r="D98" s="109" t="s">
        <v>295</v>
      </c>
    </row>
    <row r="99" spans="2:4" x14ac:dyDescent="0.4">
      <c r="B99" s="303"/>
      <c r="C99" s="114" t="s">
        <v>131</v>
      </c>
      <c r="D99" s="109" t="s">
        <v>296</v>
      </c>
    </row>
    <row r="100" spans="2:4" ht="15" thickBot="1" x14ac:dyDescent="0.45">
      <c r="B100" s="304"/>
      <c r="C100" s="115" t="s">
        <v>132</v>
      </c>
      <c r="D100" s="110" t="s">
        <v>297</v>
      </c>
    </row>
    <row r="101" spans="2:4" x14ac:dyDescent="0.4">
      <c r="B101" s="305" t="s">
        <v>35</v>
      </c>
      <c r="C101" s="113" t="s">
        <v>133</v>
      </c>
      <c r="D101" s="108" t="s">
        <v>298</v>
      </c>
    </row>
    <row r="102" spans="2:4" x14ac:dyDescent="0.4">
      <c r="B102" s="303"/>
      <c r="C102" s="114" t="s">
        <v>134</v>
      </c>
      <c r="D102" s="109" t="s">
        <v>299</v>
      </c>
    </row>
    <row r="103" spans="2:4" x14ac:dyDescent="0.4">
      <c r="B103" s="303"/>
      <c r="C103" s="114" t="s">
        <v>135</v>
      </c>
      <c r="D103" s="109" t="s">
        <v>300</v>
      </c>
    </row>
    <row r="104" spans="2:4" x14ac:dyDescent="0.4">
      <c r="B104" s="303"/>
      <c r="C104" s="114" t="s">
        <v>136</v>
      </c>
      <c r="D104" s="109" t="s">
        <v>301</v>
      </c>
    </row>
    <row r="105" spans="2:4" x14ac:dyDescent="0.4">
      <c r="B105" s="303"/>
      <c r="C105" s="114" t="s">
        <v>137</v>
      </c>
      <c r="D105" s="109" t="s">
        <v>302</v>
      </c>
    </row>
    <row r="106" spans="2:4" x14ac:dyDescent="0.4">
      <c r="B106" s="303"/>
      <c r="C106" s="114" t="s">
        <v>138</v>
      </c>
      <c r="D106" s="109" t="s">
        <v>303</v>
      </c>
    </row>
    <row r="107" spans="2:4" x14ac:dyDescent="0.4">
      <c r="B107" s="303"/>
      <c r="C107" s="114" t="s">
        <v>139</v>
      </c>
      <c r="D107" s="109" t="s">
        <v>304</v>
      </c>
    </row>
    <row r="108" spans="2:4" x14ac:dyDescent="0.4">
      <c r="B108" s="303"/>
      <c r="C108" s="114" t="s">
        <v>140</v>
      </c>
      <c r="D108" s="109" t="s">
        <v>305</v>
      </c>
    </row>
    <row r="109" spans="2:4" x14ac:dyDescent="0.4">
      <c r="B109" s="303"/>
      <c r="C109" s="114" t="s">
        <v>141</v>
      </c>
      <c r="D109" s="109" t="s">
        <v>306</v>
      </c>
    </row>
    <row r="110" spans="2:4" ht="15" thickBot="1" x14ac:dyDescent="0.45">
      <c r="B110" s="304"/>
      <c r="C110" s="116" t="s">
        <v>157</v>
      </c>
      <c r="D110" s="111" t="s">
        <v>307</v>
      </c>
    </row>
    <row r="111" spans="2:4" s="78" customFormat="1" x14ac:dyDescent="0.4">
      <c r="B111" s="307" t="s">
        <v>1224</v>
      </c>
      <c r="C111" s="196" t="s">
        <v>1225</v>
      </c>
      <c r="D111" s="108" t="s">
        <v>1205</v>
      </c>
    </row>
    <row r="112" spans="2:4" s="78" customFormat="1" ht="38.6" x14ac:dyDescent="0.4">
      <c r="B112" s="308"/>
      <c r="C112" s="197" t="s">
        <v>1226</v>
      </c>
      <c r="D112" s="109" t="s">
        <v>1206</v>
      </c>
    </row>
    <row r="113" spans="2:4" s="78" customFormat="1" x14ac:dyDescent="0.4">
      <c r="B113" s="308"/>
      <c r="C113" s="197" t="s">
        <v>1227</v>
      </c>
      <c r="D113" s="109" t="s">
        <v>1207</v>
      </c>
    </row>
    <row r="114" spans="2:4" s="78" customFormat="1" ht="25.75" x14ac:dyDescent="0.4">
      <c r="B114" s="308"/>
      <c r="C114" s="197" t="s">
        <v>1228</v>
      </c>
      <c r="D114" s="109" t="s">
        <v>1208</v>
      </c>
    </row>
    <row r="115" spans="2:4" s="78" customFormat="1" x14ac:dyDescent="0.4">
      <c r="B115" s="308"/>
      <c r="C115" s="197" t="s">
        <v>1229</v>
      </c>
      <c r="D115" s="109" t="s">
        <v>1209</v>
      </c>
    </row>
    <row r="116" spans="2:4" s="78" customFormat="1" ht="25.75" x14ac:dyDescent="0.4">
      <c r="B116" s="308"/>
      <c r="C116" s="197" t="s">
        <v>1230</v>
      </c>
      <c r="D116" s="109" t="s">
        <v>1210</v>
      </c>
    </row>
    <row r="117" spans="2:4" s="78" customFormat="1" ht="25.75" x14ac:dyDescent="0.4">
      <c r="B117" s="308"/>
      <c r="C117" s="197" t="s">
        <v>1231</v>
      </c>
      <c r="D117" s="109" t="s">
        <v>1211</v>
      </c>
    </row>
    <row r="118" spans="2:4" s="78" customFormat="1" ht="25.75" x14ac:dyDescent="0.4">
      <c r="B118" s="308"/>
      <c r="C118" s="197" t="s">
        <v>1232</v>
      </c>
      <c r="D118" s="109" t="s">
        <v>1212</v>
      </c>
    </row>
    <row r="119" spans="2:4" s="78" customFormat="1" ht="25.75" x14ac:dyDescent="0.4">
      <c r="B119" s="308"/>
      <c r="C119" s="197" t="s">
        <v>1233</v>
      </c>
      <c r="D119" s="109" t="s">
        <v>1213</v>
      </c>
    </row>
    <row r="120" spans="2:4" s="78" customFormat="1" ht="26.15" thickBot="1" x14ac:dyDescent="0.45">
      <c r="B120" s="308"/>
      <c r="C120" s="198" t="s">
        <v>1234</v>
      </c>
      <c r="D120" s="109" t="s">
        <v>1214</v>
      </c>
    </row>
    <row r="121" spans="2:4" s="78" customFormat="1" x14ac:dyDescent="0.4">
      <c r="B121" s="308"/>
      <c r="C121" s="197" t="s">
        <v>1235</v>
      </c>
      <c r="D121" s="109" t="s">
        <v>1215</v>
      </c>
    </row>
    <row r="122" spans="2:4" s="78" customFormat="1" ht="25.75" x14ac:dyDescent="0.4">
      <c r="B122" s="308"/>
      <c r="C122" s="197" t="s">
        <v>1236</v>
      </c>
      <c r="D122" s="109" t="s">
        <v>1216</v>
      </c>
    </row>
    <row r="123" spans="2:4" s="78" customFormat="1" x14ac:dyDescent="0.4">
      <c r="B123" s="308"/>
      <c r="C123" s="197" t="s">
        <v>1237</v>
      </c>
      <c r="D123" s="109" t="s">
        <v>1217</v>
      </c>
    </row>
    <row r="124" spans="2:4" s="78" customFormat="1" x14ac:dyDescent="0.4">
      <c r="B124" s="308"/>
      <c r="C124" s="197" t="s">
        <v>1238</v>
      </c>
      <c r="D124" s="109" t="s">
        <v>1218</v>
      </c>
    </row>
    <row r="125" spans="2:4" s="78" customFormat="1" x14ac:dyDescent="0.4">
      <c r="B125" s="308"/>
      <c r="C125" s="197" t="s">
        <v>1239</v>
      </c>
      <c r="D125" s="109" t="s">
        <v>1219</v>
      </c>
    </row>
    <row r="126" spans="2:4" s="78" customFormat="1" ht="25.75" x14ac:dyDescent="0.4">
      <c r="B126" s="308"/>
      <c r="C126" s="197" t="s">
        <v>1240</v>
      </c>
      <c r="D126" s="109" t="s">
        <v>1220</v>
      </c>
    </row>
    <row r="127" spans="2:4" s="78" customFormat="1" x14ac:dyDescent="0.4">
      <c r="B127" s="308"/>
      <c r="C127" s="197" t="s">
        <v>1241</v>
      </c>
      <c r="D127" s="109" t="s">
        <v>1221</v>
      </c>
    </row>
    <row r="128" spans="2:4" s="78" customFormat="1" ht="25.75" x14ac:dyDescent="0.4">
      <c r="B128" s="308"/>
      <c r="C128" s="197" t="s">
        <v>1242</v>
      </c>
      <c r="D128" s="109" t="s">
        <v>1222</v>
      </c>
    </row>
    <row r="129" spans="2:4" s="78" customFormat="1" ht="26.15" thickBot="1" x14ac:dyDescent="0.45">
      <c r="B129" s="309"/>
      <c r="C129" s="198" t="s">
        <v>1243</v>
      </c>
      <c r="D129" s="111" t="s">
        <v>1223</v>
      </c>
    </row>
    <row r="149" ht="14.7" customHeight="1" x14ac:dyDescent="0.4"/>
    <row r="161" ht="14.7" customHeight="1" x14ac:dyDescent="0.4"/>
  </sheetData>
  <mergeCells count="17">
    <mergeCell ref="B60:B66"/>
    <mergeCell ref="B67:B73"/>
    <mergeCell ref="B74:B81"/>
    <mergeCell ref="B85:B91"/>
    <mergeCell ref="B111:B129"/>
    <mergeCell ref="B4:B8"/>
    <mergeCell ref="B9:B13"/>
    <mergeCell ref="B14:B22"/>
    <mergeCell ref="B23:B29"/>
    <mergeCell ref="B30:B35"/>
    <mergeCell ref="B36:B41"/>
    <mergeCell ref="B82:B84"/>
    <mergeCell ref="B92:B100"/>
    <mergeCell ref="B101:B110"/>
    <mergeCell ref="B42:B44"/>
    <mergeCell ref="B45:B54"/>
    <mergeCell ref="B55:B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1:DE137"/>
  <sheetViews>
    <sheetView showGridLines="0" topLeftCell="A13" zoomScale="90" zoomScaleNormal="90" workbookViewId="0">
      <selection activeCell="G8" sqref="G8"/>
    </sheetView>
  </sheetViews>
  <sheetFormatPr defaultColWidth="9.3046875" defaultRowHeight="14.6" x14ac:dyDescent="0.4"/>
  <cols>
    <col min="1" max="1" width="3.3046875" style="9" customWidth="1"/>
    <col min="2" max="2" width="17.69140625" style="11" customWidth="1"/>
    <col min="3" max="3" width="6.69140625" style="25" customWidth="1"/>
    <col min="4" max="4" width="40.69140625" style="218" customWidth="1"/>
    <col min="5" max="5" width="23.69140625" style="10" customWidth="1"/>
    <col min="6" max="6" width="40.69140625" style="10" customWidth="1"/>
    <col min="7" max="7" width="8.69140625" style="10" customWidth="1"/>
    <col min="8" max="8" width="70.69140625" style="10" customWidth="1"/>
    <col min="9" max="9" width="22.69140625" style="9" customWidth="1"/>
    <col min="10" max="16384" width="9.3046875" style="9"/>
  </cols>
  <sheetData>
    <row r="1" spans="2:109" ht="60" customHeight="1" thickBot="1" x14ac:dyDescent="0.45">
      <c r="B1" s="310" t="s">
        <v>197</v>
      </c>
      <c r="C1" s="310"/>
      <c r="D1" s="311" t="s">
        <v>560</v>
      </c>
      <c r="E1" s="311"/>
      <c r="F1" s="311"/>
      <c r="G1" s="311"/>
      <c r="H1" s="311"/>
    </row>
    <row r="2" spans="2:109" ht="15" thickTop="1" x14ac:dyDescent="0.4">
      <c r="B2" s="9"/>
    </row>
    <row r="3" spans="2:109" s="36" customFormat="1" ht="14.7" customHeight="1" x14ac:dyDescent="0.4">
      <c r="B3" s="141" t="s">
        <v>469</v>
      </c>
      <c r="C3" s="248" t="s">
        <v>1128</v>
      </c>
      <c r="D3" s="6" t="s">
        <v>1353</v>
      </c>
      <c r="E3" s="6" t="s">
        <v>1354</v>
      </c>
      <c r="F3" s="6" t="s">
        <v>1355</v>
      </c>
      <c r="G3" s="37"/>
      <c r="I3" s="9"/>
      <c r="J3" s="9"/>
      <c r="K3" s="9"/>
      <c r="L3" s="9"/>
      <c r="M3" s="9"/>
      <c r="N3" s="9"/>
      <c r="O3" s="9"/>
      <c r="P3" s="9"/>
      <c r="Q3" s="9"/>
      <c r="R3" s="9"/>
      <c r="S3" s="9"/>
      <c r="T3" s="9"/>
      <c r="U3" s="9"/>
      <c r="X3" s="37"/>
      <c r="Y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row>
    <row r="4" spans="2:109" x14ac:dyDescent="0.4">
      <c r="B4" s="9"/>
    </row>
    <row r="5" spans="2:109" s="19" customFormat="1" ht="15" thickBot="1" x14ac:dyDescent="0.45">
      <c r="B5" s="20" t="s">
        <v>150</v>
      </c>
      <c r="C5" s="20" t="s">
        <v>151</v>
      </c>
      <c r="D5" s="135" t="s">
        <v>1131</v>
      </c>
      <c r="E5" s="20" t="s">
        <v>152</v>
      </c>
      <c r="F5" s="20" t="s">
        <v>153</v>
      </c>
      <c r="G5" s="20" t="s">
        <v>154</v>
      </c>
      <c r="H5" s="20" t="s">
        <v>155</v>
      </c>
      <c r="I5" s="9"/>
      <c r="J5" s="9"/>
      <c r="K5" s="9"/>
      <c r="L5" s="9"/>
      <c r="M5" s="9"/>
      <c r="N5" s="9"/>
      <c r="O5" s="9"/>
      <c r="P5" s="9"/>
      <c r="Q5" s="9"/>
      <c r="R5" s="9"/>
      <c r="S5" s="9"/>
      <c r="T5" s="9"/>
      <c r="U5" s="9"/>
    </row>
    <row r="6" spans="2:109" ht="35.15" thickBot="1" x14ac:dyDescent="0.45">
      <c r="B6" s="305" t="s">
        <v>20</v>
      </c>
      <c r="C6" s="86" t="s">
        <v>36</v>
      </c>
      <c r="D6" s="212" t="s">
        <v>201</v>
      </c>
      <c r="E6" s="38" t="s">
        <v>145</v>
      </c>
      <c r="F6" s="38" t="s">
        <v>369</v>
      </c>
      <c r="G6" s="249">
        <v>-1</v>
      </c>
      <c r="H6" s="39" t="s">
        <v>363</v>
      </c>
      <c r="I6" s="19"/>
    </row>
    <row r="7" spans="2:109" ht="34.75" x14ac:dyDescent="0.45">
      <c r="B7" s="303"/>
      <c r="C7" s="87" t="s">
        <v>37</v>
      </c>
      <c r="D7" s="212" t="s">
        <v>202</v>
      </c>
      <c r="E7" s="21" t="s">
        <v>145</v>
      </c>
      <c r="F7" s="21" t="s">
        <v>369</v>
      </c>
      <c r="G7" s="249">
        <v>-1</v>
      </c>
      <c r="H7" s="40" t="s">
        <v>363</v>
      </c>
      <c r="I7" s="19"/>
      <c r="K7" s="71"/>
    </row>
    <row r="8" spans="2:109" ht="46.75" thickBot="1" x14ac:dyDescent="0.45">
      <c r="B8" s="303"/>
      <c r="C8" s="87" t="s">
        <v>38</v>
      </c>
      <c r="D8" s="212" t="s">
        <v>203</v>
      </c>
      <c r="E8" s="21"/>
      <c r="F8" s="21"/>
      <c r="G8" s="250"/>
      <c r="H8" s="40"/>
      <c r="I8" s="19"/>
    </row>
    <row r="9" spans="2:109" ht="81" x14ac:dyDescent="0.4">
      <c r="B9" s="303"/>
      <c r="C9" s="87" t="s">
        <v>39</v>
      </c>
      <c r="D9" s="212" t="s">
        <v>204</v>
      </c>
      <c r="E9" s="21" t="s">
        <v>145</v>
      </c>
      <c r="F9" s="21" t="s">
        <v>369</v>
      </c>
      <c r="G9" s="249">
        <v>-1</v>
      </c>
      <c r="H9" s="40" t="s">
        <v>363</v>
      </c>
      <c r="I9" s="19"/>
    </row>
    <row r="10" spans="2:109" ht="81.45" thickBot="1" x14ac:dyDescent="0.45">
      <c r="B10" s="303"/>
      <c r="C10" s="87" t="s">
        <v>39</v>
      </c>
      <c r="D10" s="212" t="s">
        <v>204</v>
      </c>
      <c r="E10" s="21" t="s">
        <v>144</v>
      </c>
      <c r="F10" s="21" t="s">
        <v>370</v>
      </c>
      <c r="G10" s="250">
        <v>1</v>
      </c>
      <c r="H10" s="40" t="s">
        <v>371</v>
      </c>
      <c r="I10" s="19"/>
    </row>
    <row r="11" spans="2:109" ht="58.3" thickBot="1" x14ac:dyDescent="0.45">
      <c r="B11" s="304"/>
      <c r="C11" s="88" t="s">
        <v>40</v>
      </c>
      <c r="D11" s="219" t="s">
        <v>205</v>
      </c>
      <c r="E11" s="84" t="s">
        <v>145</v>
      </c>
      <c r="F11" s="84" t="s">
        <v>369</v>
      </c>
      <c r="G11" s="249">
        <v>-1</v>
      </c>
      <c r="H11" s="85" t="s">
        <v>512</v>
      </c>
      <c r="I11" s="19"/>
    </row>
    <row r="12" spans="2:109" ht="46.3" x14ac:dyDescent="0.4">
      <c r="B12" s="305" t="s">
        <v>21</v>
      </c>
      <c r="C12" s="86" t="s">
        <v>41</v>
      </c>
      <c r="D12" s="220" t="s">
        <v>206</v>
      </c>
      <c r="E12" s="38" t="s">
        <v>145</v>
      </c>
      <c r="F12" s="38" t="s">
        <v>369</v>
      </c>
      <c r="G12" s="249">
        <v>-1</v>
      </c>
      <c r="H12" s="39" t="s">
        <v>346</v>
      </c>
      <c r="I12" s="19"/>
    </row>
    <row r="13" spans="2:109" ht="57.9" x14ac:dyDescent="0.4">
      <c r="B13" s="303"/>
      <c r="C13" s="87" t="s">
        <v>42</v>
      </c>
      <c r="D13" s="212" t="s">
        <v>207</v>
      </c>
      <c r="E13" s="21"/>
      <c r="F13" s="21"/>
      <c r="G13" s="250"/>
      <c r="H13" s="40"/>
      <c r="I13" s="19"/>
    </row>
    <row r="14" spans="2:109" ht="92.6" x14ac:dyDescent="0.4">
      <c r="B14" s="303"/>
      <c r="C14" s="87" t="s">
        <v>43</v>
      </c>
      <c r="D14" s="212" t="s">
        <v>208</v>
      </c>
      <c r="E14" s="21"/>
      <c r="F14" s="21"/>
      <c r="G14" s="250"/>
      <c r="H14" s="40"/>
      <c r="I14" s="19"/>
    </row>
    <row r="15" spans="2:109" ht="81" x14ac:dyDescent="0.4">
      <c r="B15" s="303"/>
      <c r="C15" s="87" t="s">
        <v>44</v>
      </c>
      <c r="D15" s="212" t="s">
        <v>209</v>
      </c>
      <c r="E15" s="21"/>
      <c r="F15" s="21"/>
      <c r="G15" s="250"/>
      <c r="H15" s="40"/>
      <c r="I15" s="19"/>
    </row>
    <row r="16" spans="2:109" ht="104.6" thickBot="1" x14ac:dyDescent="0.45">
      <c r="B16" s="306"/>
      <c r="C16" s="89" t="s">
        <v>45</v>
      </c>
      <c r="D16" s="221" t="s">
        <v>210</v>
      </c>
      <c r="E16" s="81"/>
      <c r="F16" s="81"/>
      <c r="G16" s="250"/>
      <c r="H16" s="83"/>
      <c r="I16" s="19"/>
    </row>
    <row r="17" spans="2:9" ht="23.15" x14ac:dyDescent="0.4">
      <c r="B17" s="302" t="s">
        <v>22</v>
      </c>
      <c r="C17" s="90" t="s">
        <v>46</v>
      </c>
      <c r="D17" s="222" t="s">
        <v>211</v>
      </c>
      <c r="E17" s="41"/>
      <c r="F17" s="41"/>
      <c r="G17" s="250"/>
      <c r="H17" s="42"/>
      <c r="I17" s="19"/>
    </row>
    <row r="18" spans="2:9" ht="57.9" x14ac:dyDescent="0.4">
      <c r="B18" s="303"/>
      <c r="C18" s="87" t="s">
        <v>47</v>
      </c>
      <c r="D18" s="212" t="s">
        <v>509</v>
      </c>
      <c r="E18" s="21"/>
      <c r="F18" s="21"/>
      <c r="G18" s="250"/>
      <c r="H18" s="40"/>
      <c r="I18" s="19"/>
    </row>
    <row r="19" spans="2:9" ht="46.3" x14ac:dyDescent="0.4">
      <c r="B19" s="303"/>
      <c r="C19" s="87" t="s">
        <v>48</v>
      </c>
      <c r="D19" s="212" t="s">
        <v>212</v>
      </c>
      <c r="E19" s="21"/>
      <c r="F19" s="21"/>
      <c r="G19" s="250"/>
      <c r="H19" s="40"/>
      <c r="I19" s="19"/>
    </row>
    <row r="20" spans="2:9" ht="34.75" x14ac:dyDescent="0.4">
      <c r="B20" s="303"/>
      <c r="C20" s="87" t="s">
        <v>49</v>
      </c>
      <c r="D20" s="212" t="s">
        <v>213</v>
      </c>
      <c r="E20" s="21"/>
      <c r="F20" s="21"/>
      <c r="G20" s="250"/>
      <c r="H20" s="40"/>
      <c r="I20" s="19"/>
    </row>
    <row r="21" spans="2:9" ht="34.75" x14ac:dyDescent="0.4">
      <c r="B21" s="303"/>
      <c r="C21" s="87" t="s">
        <v>50</v>
      </c>
      <c r="D21" s="212" t="s">
        <v>214</v>
      </c>
      <c r="E21" s="21"/>
      <c r="F21" s="21"/>
      <c r="G21" s="250"/>
      <c r="H21" s="40"/>
      <c r="I21" s="19"/>
    </row>
    <row r="22" spans="2:9" ht="23.15" x14ac:dyDescent="0.4">
      <c r="B22" s="303"/>
      <c r="C22" s="87" t="s">
        <v>51</v>
      </c>
      <c r="D22" s="212" t="s">
        <v>215</v>
      </c>
      <c r="E22" s="21"/>
      <c r="F22" s="21"/>
      <c r="G22" s="250"/>
      <c r="H22" s="40"/>
      <c r="I22" s="19"/>
    </row>
    <row r="23" spans="2:9" ht="57.9" x14ac:dyDescent="0.4">
      <c r="B23" s="303"/>
      <c r="C23" s="87" t="s">
        <v>52</v>
      </c>
      <c r="D23" s="212" t="s">
        <v>216</v>
      </c>
      <c r="E23" s="21"/>
      <c r="F23" s="21"/>
      <c r="G23" s="250"/>
      <c r="H23" s="40"/>
      <c r="I23" s="19"/>
    </row>
    <row r="24" spans="2:9" ht="46.3" x14ac:dyDescent="0.4">
      <c r="B24" s="303"/>
      <c r="C24" s="87" t="s">
        <v>53</v>
      </c>
      <c r="D24" s="212" t="s">
        <v>217</v>
      </c>
      <c r="E24" s="21"/>
      <c r="F24" s="21"/>
      <c r="G24" s="250"/>
      <c r="H24" s="40"/>
      <c r="I24" s="19"/>
    </row>
    <row r="25" spans="2:9" ht="35.15" thickBot="1" x14ac:dyDescent="0.45">
      <c r="B25" s="304"/>
      <c r="C25" s="88" t="s">
        <v>54</v>
      </c>
      <c r="D25" s="219" t="s">
        <v>218</v>
      </c>
      <c r="E25" s="84"/>
      <c r="F25" s="84"/>
      <c r="G25" s="250"/>
      <c r="H25" s="85"/>
      <c r="I25" s="19"/>
    </row>
    <row r="26" spans="2:9" ht="34.75" x14ac:dyDescent="0.4">
      <c r="B26" s="305" t="s">
        <v>23</v>
      </c>
      <c r="C26" s="86" t="s">
        <v>55</v>
      </c>
      <c r="D26" s="220" t="s">
        <v>219</v>
      </c>
      <c r="E26" s="38"/>
      <c r="F26" s="38"/>
      <c r="G26" s="250"/>
      <c r="H26" s="39"/>
      <c r="I26" s="19"/>
    </row>
    <row r="27" spans="2:9" ht="46.3" x14ac:dyDescent="0.4">
      <c r="B27" s="303"/>
      <c r="C27" s="87" t="s">
        <v>56</v>
      </c>
      <c r="D27" s="212" t="s">
        <v>220</v>
      </c>
      <c r="E27" s="21"/>
      <c r="F27" s="21"/>
      <c r="G27" s="250"/>
      <c r="H27" s="40"/>
      <c r="I27" s="19"/>
    </row>
    <row r="28" spans="2:9" ht="34.75" x14ac:dyDescent="0.4">
      <c r="B28" s="303"/>
      <c r="C28" s="87" t="s">
        <v>57</v>
      </c>
      <c r="D28" s="212" t="s">
        <v>221</v>
      </c>
      <c r="E28" s="21"/>
      <c r="F28" s="21"/>
      <c r="G28" s="250"/>
      <c r="H28" s="40"/>
      <c r="I28" s="19"/>
    </row>
    <row r="29" spans="2:9" ht="46.3" x14ac:dyDescent="0.4">
      <c r="B29" s="303"/>
      <c r="C29" s="87" t="s">
        <v>58</v>
      </c>
      <c r="D29" s="212" t="s">
        <v>222</v>
      </c>
      <c r="E29" s="21" t="s">
        <v>147</v>
      </c>
      <c r="F29" s="21" t="s">
        <v>352</v>
      </c>
      <c r="G29" s="250">
        <v>1</v>
      </c>
      <c r="H29" s="40" t="s">
        <v>351</v>
      </c>
      <c r="I29" s="19"/>
    </row>
    <row r="30" spans="2:9" ht="57.9" x14ac:dyDescent="0.4">
      <c r="B30" s="303"/>
      <c r="C30" s="87" t="s">
        <v>59</v>
      </c>
      <c r="D30" s="212" t="s">
        <v>223</v>
      </c>
      <c r="E30" s="21"/>
      <c r="F30" s="21"/>
      <c r="G30" s="250"/>
      <c r="H30" s="40"/>
      <c r="I30" s="19"/>
    </row>
    <row r="31" spans="2:9" ht="34.75" x14ac:dyDescent="0.4">
      <c r="B31" s="303"/>
      <c r="C31" s="87" t="s">
        <v>60</v>
      </c>
      <c r="D31" s="212" t="s">
        <v>224</v>
      </c>
      <c r="E31" s="21"/>
      <c r="F31" s="21"/>
      <c r="G31" s="250"/>
      <c r="H31" s="40"/>
      <c r="I31" s="19"/>
    </row>
    <row r="32" spans="2:9" ht="93" thickBot="1" x14ac:dyDescent="0.45">
      <c r="B32" s="306"/>
      <c r="C32" s="89" t="s">
        <v>61</v>
      </c>
      <c r="D32" s="221" t="s">
        <v>225</v>
      </c>
      <c r="E32" s="81" t="s">
        <v>143</v>
      </c>
      <c r="F32" s="81" t="s">
        <v>353</v>
      </c>
      <c r="G32" s="250">
        <v>1</v>
      </c>
      <c r="H32" s="83" t="s">
        <v>510</v>
      </c>
      <c r="I32" s="19"/>
    </row>
    <row r="33" spans="2:9" ht="23.15" x14ac:dyDescent="0.4">
      <c r="B33" s="302" t="s">
        <v>24</v>
      </c>
      <c r="C33" s="90" t="s">
        <v>62</v>
      </c>
      <c r="D33" s="222" t="s">
        <v>226</v>
      </c>
      <c r="E33" s="41"/>
      <c r="F33" s="41"/>
      <c r="G33" s="250"/>
      <c r="H33" s="42"/>
      <c r="I33" s="19"/>
    </row>
    <row r="34" spans="2:9" ht="34.75" x14ac:dyDescent="0.4">
      <c r="B34" s="303"/>
      <c r="C34" s="87" t="s">
        <v>63</v>
      </c>
      <c r="D34" s="212" t="s">
        <v>227</v>
      </c>
      <c r="E34" s="21"/>
      <c r="F34" s="21"/>
      <c r="G34" s="250"/>
      <c r="H34" s="40"/>
      <c r="I34" s="19"/>
    </row>
    <row r="35" spans="2:9" ht="23.15" x14ac:dyDescent="0.4">
      <c r="B35" s="303"/>
      <c r="C35" s="87" t="s">
        <v>64</v>
      </c>
      <c r="D35" s="212" t="s">
        <v>228</v>
      </c>
      <c r="E35" s="21"/>
      <c r="F35" s="21"/>
      <c r="G35" s="250"/>
      <c r="H35" s="40"/>
      <c r="I35" s="19"/>
    </row>
    <row r="36" spans="2:9" ht="57.9" x14ac:dyDescent="0.4">
      <c r="B36" s="303"/>
      <c r="C36" s="87" t="s">
        <v>65</v>
      </c>
      <c r="D36" s="212" t="s">
        <v>229</v>
      </c>
      <c r="E36" s="21"/>
      <c r="F36" s="21"/>
      <c r="G36" s="250"/>
      <c r="H36" s="40"/>
      <c r="I36" s="19"/>
    </row>
    <row r="37" spans="2:9" ht="34.75" x14ac:dyDescent="0.4">
      <c r="B37" s="303"/>
      <c r="C37" s="87" t="s">
        <v>66</v>
      </c>
      <c r="D37" s="212" t="s">
        <v>230</v>
      </c>
      <c r="E37" s="21" t="s">
        <v>143</v>
      </c>
      <c r="F37" s="21" t="s">
        <v>353</v>
      </c>
      <c r="G37" s="250">
        <v>1</v>
      </c>
      <c r="H37" s="40" t="s">
        <v>354</v>
      </c>
      <c r="I37" s="19"/>
    </row>
    <row r="38" spans="2:9" ht="69.900000000000006" thickBot="1" x14ac:dyDescent="0.45">
      <c r="B38" s="304"/>
      <c r="C38" s="88" t="s">
        <v>67</v>
      </c>
      <c r="D38" s="219" t="s">
        <v>231</v>
      </c>
      <c r="E38" s="84"/>
      <c r="F38" s="84"/>
      <c r="G38" s="250"/>
      <c r="H38" s="85"/>
      <c r="I38" s="19"/>
    </row>
    <row r="39" spans="2:9" ht="25.75" x14ac:dyDescent="0.4">
      <c r="B39" s="305" t="s">
        <v>25</v>
      </c>
      <c r="C39" s="86" t="s">
        <v>68</v>
      </c>
      <c r="D39" s="220" t="s">
        <v>232</v>
      </c>
      <c r="E39" s="38" t="s">
        <v>145</v>
      </c>
      <c r="F39" s="38" t="s">
        <v>369</v>
      </c>
      <c r="G39" s="249">
        <v>-1</v>
      </c>
      <c r="H39" s="39" t="s">
        <v>347</v>
      </c>
      <c r="I39" s="19"/>
    </row>
    <row r="40" spans="2:9" ht="46.3" x14ac:dyDescent="0.4">
      <c r="B40" s="303"/>
      <c r="C40" s="87" t="s">
        <v>69</v>
      </c>
      <c r="D40" s="212" t="s">
        <v>233</v>
      </c>
      <c r="E40" s="21"/>
      <c r="F40" s="21"/>
      <c r="G40" s="250"/>
      <c r="H40" s="40"/>
      <c r="I40" s="19"/>
    </row>
    <row r="41" spans="2:9" ht="57.9" x14ac:dyDescent="0.4">
      <c r="B41" s="303"/>
      <c r="C41" s="87" t="s">
        <v>70</v>
      </c>
      <c r="D41" s="212" t="s">
        <v>234</v>
      </c>
      <c r="E41" s="21"/>
      <c r="F41" s="21"/>
      <c r="G41" s="250"/>
      <c r="H41" s="40"/>
      <c r="I41" s="19"/>
    </row>
    <row r="42" spans="2:9" ht="57.9" x14ac:dyDescent="0.4">
      <c r="B42" s="303"/>
      <c r="C42" s="87" t="s">
        <v>71</v>
      </c>
      <c r="D42" s="212" t="s">
        <v>235</v>
      </c>
      <c r="E42" s="21"/>
      <c r="F42" s="21"/>
      <c r="G42" s="250"/>
      <c r="H42" s="40"/>
      <c r="I42" s="19"/>
    </row>
    <row r="43" spans="2:9" ht="34.75" x14ac:dyDescent="0.4">
      <c r="B43" s="303"/>
      <c r="C43" s="87" t="s">
        <v>72</v>
      </c>
      <c r="D43" s="212" t="s">
        <v>236</v>
      </c>
      <c r="E43" s="21"/>
      <c r="F43" s="21"/>
      <c r="G43" s="250"/>
      <c r="H43" s="40"/>
      <c r="I43" s="19"/>
    </row>
    <row r="44" spans="2:9" ht="35.15" thickBot="1" x14ac:dyDescent="0.45">
      <c r="B44" s="306"/>
      <c r="C44" s="89" t="s">
        <v>73</v>
      </c>
      <c r="D44" s="221" t="s">
        <v>237</v>
      </c>
      <c r="E44" s="81"/>
      <c r="F44" s="81"/>
      <c r="G44" s="250"/>
      <c r="H44" s="83"/>
      <c r="I44" s="19"/>
    </row>
    <row r="45" spans="2:9" ht="25.75" x14ac:dyDescent="0.4">
      <c r="B45" s="302" t="s">
        <v>26</v>
      </c>
      <c r="C45" s="90" t="s">
        <v>74</v>
      </c>
      <c r="D45" s="222" t="s">
        <v>238</v>
      </c>
      <c r="E45" s="41" t="s">
        <v>145</v>
      </c>
      <c r="F45" s="41" t="s">
        <v>369</v>
      </c>
      <c r="G45" s="249">
        <v>-1</v>
      </c>
      <c r="H45" s="42" t="s">
        <v>348</v>
      </c>
      <c r="I45" s="19"/>
    </row>
    <row r="46" spans="2:9" ht="23.15" x14ac:dyDescent="0.4">
      <c r="B46" s="303"/>
      <c r="C46" s="87" t="s">
        <v>75</v>
      </c>
      <c r="D46" s="212" t="s">
        <v>239</v>
      </c>
      <c r="E46" s="21"/>
      <c r="F46" s="21"/>
      <c r="G46" s="250"/>
      <c r="H46" s="40"/>
      <c r="I46" s="19"/>
    </row>
    <row r="47" spans="2:9" ht="23.6" thickBot="1" x14ac:dyDescent="0.45">
      <c r="B47" s="304"/>
      <c r="C47" s="88" t="s">
        <v>76</v>
      </c>
      <c r="D47" s="219" t="s">
        <v>240</v>
      </c>
      <c r="E47" s="84"/>
      <c r="F47" s="84"/>
      <c r="G47" s="250"/>
      <c r="H47" s="85"/>
      <c r="I47" s="19"/>
    </row>
    <row r="48" spans="2:9" ht="46.75" thickBot="1" x14ac:dyDescent="0.45">
      <c r="B48" s="305" t="s">
        <v>27</v>
      </c>
      <c r="C48" s="86" t="s">
        <v>77</v>
      </c>
      <c r="D48" s="220" t="s">
        <v>241</v>
      </c>
      <c r="E48" s="38"/>
      <c r="F48" s="38"/>
      <c r="G48" s="250"/>
      <c r="H48" s="39"/>
      <c r="I48" s="19"/>
    </row>
    <row r="49" spans="2:9" ht="46.75" thickBot="1" x14ac:dyDescent="0.45">
      <c r="B49" s="303"/>
      <c r="C49" s="87" t="s">
        <v>78</v>
      </c>
      <c r="D49" s="212" t="s">
        <v>242</v>
      </c>
      <c r="E49" s="21" t="s">
        <v>145</v>
      </c>
      <c r="F49" s="21" t="s">
        <v>369</v>
      </c>
      <c r="G49" s="249">
        <v>-1</v>
      </c>
      <c r="H49" s="40" t="s">
        <v>349</v>
      </c>
      <c r="I49" s="19"/>
    </row>
    <row r="50" spans="2:9" ht="69.45" x14ac:dyDescent="0.4">
      <c r="B50" s="303"/>
      <c r="C50" s="87" t="s">
        <v>79</v>
      </c>
      <c r="D50" s="212" t="s">
        <v>243</v>
      </c>
      <c r="E50" s="21" t="s">
        <v>145</v>
      </c>
      <c r="F50" s="21" t="s">
        <v>369</v>
      </c>
      <c r="G50" s="249">
        <v>-1</v>
      </c>
      <c r="H50" s="40" t="s">
        <v>350</v>
      </c>
      <c r="I50" s="19"/>
    </row>
    <row r="51" spans="2:9" ht="69.45" x14ac:dyDescent="0.4">
      <c r="B51" s="303"/>
      <c r="C51" s="87" t="s">
        <v>79</v>
      </c>
      <c r="D51" s="212" t="s">
        <v>243</v>
      </c>
      <c r="E51" s="21" t="s">
        <v>146</v>
      </c>
      <c r="F51" s="21" t="s">
        <v>358</v>
      </c>
      <c r="G51" s="250">
        <v>1</v>
      </c>
      <c r="H51" s="40" t="s">
        <v>1297</v>
      </c>
      <c r="I51" s="19"/>
    </row>
    <row r="52" spans="2:9" ht="69.45" x14ac:dyDescent="0.4">
      <c r="B52" s="303"/>
      <c r="C52" s="87" t="s">
        <v>79</v>
      </c>
      <c r="D52" s="212" t="s">
        <v>243</v>
      </c>
      <c r="E52" s="21" t="s">
        <v>144</v>
      </c>
      <c r="F52" s="21" t="s">
        <v>370</v>
      </c>
      <c r="G52" s="250">
        <v>1</v>
      </c>
      <c r="H52" s="40" t="s">
        <v>1298</v>
      </c>
      <c r="I52" s="19"/>
    </row>
    <row r="53" spans="2:9" ht="81" x14ac:dyDescent="0.4">
      <c r="B53" s="303"/>
      <c r="C53" s="87" t="s">
        <v>80</v>
      </c>
      <c r="D53" s="212" t="s">
        <v>256</v>
      </c>
      <c r="E53" s="21"/>
      <c r="F53" s="21"/>
      <c r="G53" s="250"/>
      <c r="H53" s="40"/>
      <c r="I53" s="19"/>
    </row>
    <row r="54" spans="2:9" ht="46.3" x14ac:dyDescent="0.4">
      <c r="B54" s="303"/>
      <c r="C54" s="87" t="s">
        <v>81</v>
      </c>
      <c r="D54" s="212" t="s">
        <v>244</v>
      </c>
      <c r="E54" s="21"/>
      <c r="F54" s="21"/>
      <c r="G54" s="250"/>
      <c r="H54" s="40"/>
      <c r="I54" s="19"/>
    </row>
    <row r="55" spans="2:9" ht="25.75" x14ac:dyDescent="0.4">
      <c r="B55" s="303"/>
      <c r="C55" s="87" t="s">
        <v>82</v>
      </c>
      <c r="D55" s="212" t="s">
        <v>245</v>
      </c>
      <c r="E55" s="21" t="s">
        <v>147</v>
      </c>
      <c r="F55" s="21" t="s">
        <v>352</v>
      </c>
      <c r="G55" s="250">
        <v>1</v>
      </c>
      <c r="H55" s="40" t="s">
        <v>521</v>
      </c>
      <c r="I55" s="19"/>
    </row>
    <row r="56" spans="2:9" ht="69.45" x14ac:dyDescent="0.4">
      <c r="B56" s="303"/>
      <c r="C56" s="87" t="s">
        <v>83</v>
      </c>
      <c r="D56" s="212" t="s">
        <v>246</v>
      </c>
      <c r="E56" s="21"/>
      <c r="F56" s="21"/>
      <c r="G56" s="250"/>
      <c r="H56" s="40"/>
      <c r="I56" s="19"/>
    </row>
    <row r="57" spans="2:9" ht="46.3" x14ac:dyDescent="0.4">
      <c r="B57" s="303"/>
      <c r="C57" s="87" t="s">
        <v>84</v>
      </c>
      <c r="D57" s="212" t="s">
        <v>247</v>
      </c>
      <c r="E57" s="21"/>
      <c r="F57" s="21"/>
      <c r="G57" s="250"/>
      <c r="H57" s="40"/>
      <c r="I57" s="19"/>
    </row>
    <row r="58" spans="2:9" ht="34.75" x14ac:dyDescent="0.4">
      <c r="B58" s="303"/>
      <c r="C58" s="87" t="s">
        <v>85</v>
      </c>
      <c r="D58" s="212" t="s">
        <v>248</v>
      </c>
      <c r="E58" s="21"/>
      <c r="F58" s="21"/>
      <c r="G58" s="250"/>
      <c r="H58" s="40"/>
      <c r="I58" s="19"/>
    </row>
    <row r="59" spans="2:9" ht="34.75" x14ac:dyDescent="0.4">
      <c r="B59" s="303"/>
      <c r="C59" s="87" t="s">
        <v>86</v>
      </c>
      <c r="D59" s="212" t="s">
        <v>249</v>
      </c>
      <c r="E59" s="21" t="s">
        <v>147</v>
      </c>
      <c r="F59" s="21" t="s">
        <v>355</v>
      </c>
      <c r="G59" s="250">
        <v>1</v>
      </c>
      <c r="H59" s="40" t="s">
        <v>357</v>
      </c>
      <c r="I59" s="19"/>
    </row>
    <row r="60" spans="2:9" ht="35.15" thickBot="1" x14ac:dyDescent="0.45">
      <c r="B60" s="306"/>
      <c r="C60" s="89" t="s">
        <v>86</v>
      </c>
      <c r="D60" s="221" t="s">
        <v>249</v>
      </c>
      <c r="E60" s="81" t="s">
        <v>144</v>
      </c>
      <c r="F60" s="81" t="s">
        <v>370</v>
      </c>
      <c r="G60" s="250">
        <v>1</v>
      </c>
      <c r="H60" s="83" t="s">
        <v>356</v>
      </c>
      <c r="I60" s="19"/>
    </row>
    <row r="61" spans="2:9" ht="58.3" thickBot="1" x14ac:dyDescent="0.45">
      <c r="B61" s="302" t="s">
        <v>28</v>
      </c>
      <c r="C61" s="90" t="s">
        <v>87</v>
      </c>
      <c r="D61" s="222" t="s">
        <v>250</v>
      </c>
      <c r="E61" s="41" t="s">
        <v>145</v>
      </c>
      <c r="F61" s="41" t="s">
        <v>369</v>
      </c>
      <c r="G61" s="249">
        <v>-1</v>
      </c>
      <c r="H61" s="42" t="s">
        <v>360</v>
      </c>
      <c r="I61" s="19"/>
    </row>
    <row r="62" spans="2:9" ht="57.9" x14ac:dyDescent="0.4">
      <c r="B62" s="303"/>
      <c r="C62" s="87" t="s">
        <v>88</v>
      </c>
      <c r="D62" s="212" t="s">
        <v>251</v>
      </c>
      <c r="E62" s="21" t="s">
        <v>145</v>
      </c>
      <c r="F62" s="21" t="s">
        <v>369</v>
      </c>
      <c r="G62" s="249">
        <v>-1</v>
      </c>
      <c r="H62" s="40" t="s">
        <v>361</v>
      </c>
      <c r="I62" s="19"/>
    </row>
    <row r="63" spans="2:9" ht="46.3" x14ac:dyDescent="0.4">
      <c r="B63" s="303"/>
      <c r="C63" s="87" t="s">
        <v>89</v>
      </c>
      <c r="D63" s="212" t="s">
        <v>252</v>
      </c>
      <c r="E63" s="21" t="s">
        <v>144</v>
      </c>
      <c r="F63" s="21" t="s">
        <v>370</v>
      </c>
      <c r="G63" s="250">
        <v>1</v>
      </c>
      <c r="H63" s="40" t="s">
        <v>511</v>
      </c>
      <c r="I63" s="19"/>
    </row>
    <row r="64" spans="2:9" ht="69.45" x14ac:dyDescent="0.4">
      <c r="B64" s="303"/>
      <c r="C64" s="87" t="s">
        <v>90</v>
      </c>
      <c r="D64" s="212" t="s">
        <v>257</v>
      </c>
      <c r="E64" s="21"/>
      <c r="F64" s="21"/>
      <c r="G64" s="250"/>
      <c r="H64" s="40"/>
      <c r="I64" s="19"/>
    </row>
    <row r="65" spans="2:9" ht="81.45" thickBot="1" x14ac:dyDescent="0.45">
      <c r="B65" s="304"/>
      <c r="C65" s="88" t="s">
        <v>91</v>
      </c>
      <c r="D65" s="219" t="s">
        <v>253</v>
      </c>
      <c r="E65" s="84" t="s">
        <v>146</v>
      </c>
      <c r="F65" s="84" t="s">
        <v>358</v>
      </c>
      <c r="G65" s="250">
        <v>1</v>
      </c>
      <c r="H65" s="85" t="s">
        <v>359</v>
      </c>
      <c r="I65" s="19"/>
    </row>
    <row r="66" spans="2:9" ht="34.75" x14ac:dyDescent="0.4">
      <c r="B66" s="305" t="s">
        <v>29</v>
      </c>
      <c r="C66" s="86" t="s">
        <v>92</v>
      </c>
      <c r="D66" s="220" t="s">
        <v>258</v>
      </c>
      <c r="E66" s="38" t="s">
        <v>145</v>
      </c>
      <c r="F66" s="38" t="s">
        <v>369</v>
      </c>
      <c r="G66" s="249">
        <v>-1</v>
      </c>
      <c r="H66" s="39" t="s">
        <v>362</v>
      </c>
      <c r="I66" s="19"/>
    </row>
    <row r="67" spans="2:9" ht="46.3" x14ac:dyDescent="0.4">
      <c r="B67" s="303"/>
      <c r="C67" s="87" t="s">
        <v>93</v>
      </c>
      <c r="D67" s="212" t="s">
        <v>259</v>
      </c>
      <c r="E67" s="21"/>
      <c r="F67" s="21"/>
      <c r="G67" s="250"/>
      <c r="H67" s="40"/>
      <c r="I67" s="19"/>
    </row>
    <row r="68" spans="2:9" ht="46.3" x14ac:dyDescent="0.4">
      <c r="B68" s="303"/>
      <c r="C68" s="87" t="s">
        <v>94</v>
      </c>
      <c r="D68" s="212" t="s">
        <v>260</v>
      </c>
      <c r="E68" s="21"/>
      <c r="F68" s="21"/>
      <c r="G68" s="250"/>
      <c r="H68" s="40"/>
      <c r="I68" s="19"/>
    </row>
    <row r="69" spans="2:9" ht="34.75" x14ac:dyDescent="0.4">
      <c r="B69" s="303"/>
      <c r="C69" s="87" t="s">
        <v>95</v>
      </c>
      <c r="D69" s="212" t="s">
        <v>261</v>
      </c>
      <c r="E69" s="21"/>
      <c r="F69" s="21"/>
      <c r="G69" s="250"/>
      <c r="H69" s="40"/>
      <c r="I69" s="19"/>
    </row>
    <row r="70" spans="2:9" ht="34.75" x14ac:dyDescent="0.4">
      <c r="B70" s="303"/>
      <c r="C70" s="87" t="s">
        <v>96</v>
      </c>
      <c r="D70" s="212" t="s">
        <v>262</v>
      </c>
      <c r="E70" s="21"/>
      <c r="F70" s="21"/>
      <c r="G70" s="250"/>
      <c r="H70" s="40"/>
      <c r="I70" s="19"/>
    </row>
    <row r="71" spans="2:9" ht="57.9" x14ac:dyDescent="0.4">
      <c r="B71" s="303"/>
      <c r="C71" s="87" t="s">
        <v>97</v>
      </c>
      <c r="D71" s="212" t="s">
        <v>263</v>
      </c>
      <c r="E71" s="21"/>
      <c r="F71" s="21"/>
      <c r="G71" s="250"/>
      <c r="H71" s="40"/>
      <c r="I71" s="19"/>
    </row>
    <row r="72" spans="2:9" ht="46.75" thickBot="1" x14ac:dyDescent="0.45">
      <c r="B72" s="306"/>
      <c r="C72" s="89" t="s">
        <v>98</v>
      </c>
      <c r="D72" s="221" t="s">
        <v>264</v>
      </c>
      <c r="E72" s="81"/>
      <c r="F72" s="81"/>
      <c r="G72" s="250"/>
      <c r="H72" s="83"/>
      <c r="I72" s="19"/>
    </row>
    <row r="73" spans="2:9" ht="35.15" thickBot="1" x14ac:dyDescent="0.45">
      <c r="B73" s="302" t="s">
        <v>30</v>
      </c>
      <c r="C73" s="90" t="s">
        <v>99</v>
      </c>
      <c r="D73" s="222" t="s">
        <v>265</v>
      </c>
      <c r="E73" s="41" t="s">
        <v>145</v>
      </c>
      <c r="F73" s="41" t="s">
        <v>369</v>
      </c>
      <c r="G73" s="249">
        <v>-1</v>
      </c>
      <c r="H73" s="42" t="s">
        <v>364</v>
      </c>
      <c r="I73" s="19"/>
    </row>
    <row r="74" spans="2:9" ht="69.45" x14ac:dyDescent="0.4">
      <c r="B74" s="303"/>
      <c r="C74" s="87" t="s">
        <v>100</v>
      </c>
      <c r="D74" s="212" t="s">
        <v>266</v>
      </c>
      <c r="E74" s="21" t="s">
        <v>145</v>
      </c>
      <c r="F74" s="21" t="s">
        <v>369</v>
      </c>
      <c r="G74" s="249">
        <v>-1</v>
      </c>
      <c r="H74" s="40" t="s">
        <v>365</v>
      </c>
      <c r="I74" s="19"/>
    </row>
    <row r="75" spans="2:9" ht="46.3" x14ac:dyDescent="0.4">
      <c r="B75" s="303"/>
      <c r="C75" s="87" t="s">
        <v>101</v>
      </c>
      <c r="D75" s="212" t="s">
        <v>267</v>
      </c>
      <c r="E75" s="21" t="s">
        <v>147</v>
      </c>
      <c r="F75" s="21" t="s">
        <v>355</v>
      </c>
      <c r="G75" s="250">
        <v>1</v>
      </c>
      <c r="H75" s="40" t="s">
        <v>366</v>
      </c>
      <c r="I75" s="19"/>
    </row>
    <row r="76" spans="2:9" ht="23.15" x14ac:dyDescent="0.4">
      <c r="B76" s="303"/>
      <c r="C76" s="87" t="s">
        <v>102</v>
      </c>
      <c r="D76" s="212" t="s">
        <v>254</v>
      </c>
      <c r="E76" s="21"/>
      <c r="F76" s="21"/>
      <c r="G76" s="250"/>
      <c r="H76" s="40"/>
      <c r="I76" s="19"/>
    </row>
    <row r="77" spans="2:9" ht="69.45" x14ac:dyDescent="0.4">
      <c r="B77" s="303"/>
      <c r="C77" s="87" t="s">
        <v>103</v>
      </c>
      <c r="D77" s="212" t="s">
        <v>268</v>
      </c>
      <c r="E77" s="21"/>
      <c r="F77" s="21"/>
      <c r="G77" s="250"/>
      <c r="H77" s="40"/>
      <c r="I77" s="19"/>
    </row>
    <row r="78" spans="2:9" ht="34.75" x14ac:dyDescent="0.4">
      <c r="B78" s="303"/>
      <c r="C78" s="87" t="s">
        <v>104</v>
      </c>
      <c r="D78" s="212" t="s">
        <v>269</v>
      </c>
      <c r="E78" s="21"/>
      <c r="F78" s="21"/>
      <c r="G78" s="250"/>
      <c r="H78" s="40"/>
      <c r="I78" s="19"/>
    </row>
    <row r="79" spans="2:9" ht="46.75" thickBot="1" x14ac:dyDescent="0.45">
      <c r="B79" s="304"/>
      <c r="C79" s="88" t="s">
        <v>105</v>
      </c>
      <c r="D79" s="219" t="s">
        <v>270</v>
      </c>
      <c r="E79" s="84"/>
      <c r="F79" s="84"/>
      <c r="G79" s="250"/>
      <c r="H79" s="85"/>
      <c r="I79" s="19"/>
    </row>
    <row r="80" spans="2:9" ht="57.9" x14ac:dyDescent="0.4">
      <c r="B80" s="305" t="s">
        <v>31</v>
      </c>
      <c r="C80" s="86" t="s">
        <v>106</v>
      </c>
      <c r="D80" s="220" t="s">
        <v>271</v>
      </c>
      <c r="E80" s="38"/>
      <c r="F80" s="38"/>
      <c r="G80" s="250"/>
      <c r="H80" s="39"/>
      <c r="I80" s="19"/>
    </row>
    <row r="81" spans="2:9" ht="23.15" x14ac:dyDescent="0.4">
      <c r="B81" s="303"/>
      <c r="C81" s="87" t="s">
        <v>107</v>
      </c>
      <c r="D81" s="212" t="s">
        <v>272</v>
      </c>
      <c r="E81" s="21"/>
      <c r="F81" s="21"/>
      <c r="G81" s="250"/>
      <c r="H81" s="40"/>
      <c r="I81" s="19"/>
    </row>
    <row r="82" spans="2:9" ht="46.3" x14ac:dyDescent="0.4">
      <c r="B82" s="303"/>
      <c r="C82" s="87" t="s">
        <v>108</v>
      </c>
      <c r="D82" s="212" t="s">
        <v>273</v>
      </c>
      <c r="E82" s="21"/>
      <c r="F82" s="21"/>
      <c r="G82" s="250"/>
      <c r="H82" s="40"/>
      <c r="I82" s="19"/>
    </row>
    <row r="83" spans="2:9" ht="69.45" x14ac:dyDescent="0.4">
      <c r="B83" s="303"/>
      <c r="C83" s="87" t="s">
        <v>109</v>
      </c>
      <c r="D83" s="212" t="s">
        <v>274</v>
      </c>
      <c r="E83" s="21"/>
      <c r="F83" s="21"/>
      <c r="G83" s="250"/>
      <c r="H83" s="40"/>
      <c r="I83" s="19"/>
    </row>
    <row r="84" spans="2:9" ht="23.15" x14ac:dyDescent="0.4">
      <c r="B84" s="303"/>
      <c r="C84" s="87" t="s">
        <v>110</v>
      </c>
      <c r="D84" s="212" t="s">
        <v>275</v>
      </c>
      <c r="E84" s="21"/>
      <c r="F84" s="21"/>
      <c r="G84" s="250"/>
      <c r="H84" s="40"/>
      <c r="I84" s="19"/>
    </row>
    <row r="85" spans="2:9" ht="46.3" x14ac:dyDescent="0.4">
      <c r="B85" s="303"/>
      <c r="C85" s="87" t="s">
        <v>111</v>
      </c>
      <c r="D85" s="212" t="s">
        <v>276</v>
      </c>
      <c r="E85" s="21" t="s">
        <v>143</v>
      </c>
      <c r="F85" s="21" t="s">
        <v>353</v>
      </c>
      <c r="G85" s="250">
        <v>1</v>
      </c>
      <c r="H85" s="40" t="s">
        <v>367</v>
      </c>
      <c r="I85" s="19"/>
    </row>
    <row r="86" spans="2:9" ht="46.3" x14ac:dyDescent="0.4">
      <c r="B86" s="303"/>
      <c r="C86" s="87" t="s">
        <v>111</v>
      </c>
      <c r="D86" s="212" t="s">
        <v>276</v>
      </c>
      <c r="E86" s="21" t="s">
        <v>144</v>
      </c>
      <c r="F86" s="21" t="s">
        <v>370</v>
      </c>
      <c r="G86" s="250">
        <v>1</v>
      </c>
      <c r="H86" s="40" t="s">
        <v>619</v>
      </c>
      <c r="I86" s="19"/>
    </row>
    <row r="87" spans="2:9" ht="34.75" x14ac:dyDescent="0.4">
      <c r="B87" s="303"/>
      <c r="C87" s="87" t="s">
        <v>112</v>
      </c>
      <c r="D87" s="212" t="s">
        <v>277</v>
      </c>
      <c r="E87" s="21"/>
      <c r="F87" s="21"/>
      <c r="G87" s="265"/>
      <c r="H87" s="40"/>
      <c r="I87" s="19"/>
    </row>
    <row r="88" spans="2:9" ht="35.15" thickBot="1" x14ac:dyDescent="0.45">
      <c r="B88" s="306"/>
      <c r="C88" s="89" t="s">
        <v>113</v>
      </c>
      <c r="D88" s="221" t="s">
        <v>278</v>
      </c>
      <c r="E88" s="81" t="s">
        <v>143</v>
      </c>
      <c r="F88" s="81" t="s">
        <v>353</v>
      </c>
      <c r="G88" s="250">
        <v>1</v>
      </c>
      <c r="H88" s="83" t="s">
        <v>368</v>
      </c>
      <c r="I88" s="19"/>
    </row>
    <row r="89" spans="2:9" ht="23.15" x14ac:dyDescent="0.4">
      <c r="B89" s="315" t="s">
        <v>32</v>
      </c>
      <c r="C89" s="172" t="s">
        <v>114</v>
      </c>
      <c r="D89" s="223" t="s">
        <v>279</v>
      </c>
      <c r="E89" s="162"/>
      <c r="F89" s="162"/>
      <c r="G89" s="253"/>
      <c r="H89" s="163"/>
      <c r="I89" s="19"/>
    </row>
    <row r="90" spans="2:9" ht="23.15" x14ac:dyDescent="0.4">
      <c r="B90" s="316"/>
      <c r="C90" s="173" t="s">
        <v>115</v>
      </c>
      <c r="D90" s="214" t="s">
        <v>280</v>
      </c>
      <c r="E90" s="164"/>
      <c r="F90" s="164"/>
      <c r="G90" s="254"/>
      <c r="H90" s="165"/>
      <c r="I90" s="19"/>
    </row>
    <row r="91" spans="2:9" ht="34.75" x14ac:dyDescent="0.4">
      <c r="B91" s="316"/>
      <c r="C91" s="173" t="s">
        <v>116</v>
      </c>
      <c r="D91" s="214" t="s">
        <v>281</v>
      </c>
      <c r="E91" s="164"/>
      <c r="F91" s="164"/>
      <c r="G91" s="254"/>
      <c r="H91" s="165"/>
      <c r="I91" s="19"/>
    </row>
    <row r="92" spans="2:9" ht="35.15" thickBot="1" x14ac:dyDescent="0.45">
      <c r="B92" s="317"/>
      <c r="C92" s="174" t="s">
        <v>116</v>
      </c>
      <c r="D92" s="224" t="s">
        <v>281</v>
      </c>
      <c r="E92" s="166"/>
      <c r="F92" s="166"/>
      <c r="G92" s="255"/>
      <c r="H92" s="167"/>
      <c r="I92" s="19"/>
    </row>
    <row r="93" spans="2:9" ht="34.75" x14ac:dyDescent="0.4">
      <c r="B93" s="305" t="s">
        <v>33</v>
      </c>
      <c r="C93" s="86" t="s">
        <v>117</v>
      </c>
      <c r="D93" s="220" t="s">
        <v>282</v>
      </c>
      <c r="E93" s="38"/>
      <c r="F93" s="38"/>
      <c r="G93" s="266"/>
      <c r="H93" s="39"/>
      <c r="I93" s="19"/>
    </row>
    <row r="94" spans="2:9" ht="57.9" x14ac:dyDescent="0.4">
      <c r="B94" s="303"/>
      <c r="C94" s="87" t="s">
        <v>118</v>
      </c>
      <c r="D94" s="212" t="s">
        <v>283</v>
      </c>
      <c r="E94" s="21"/>
      <c r="F94" s="21"/>
      <c r="G94" s="250"/>
      <c r="H94" s="40"/>
      <c r="I94" s="19"/>
    </row>
    <row r="95" spans="2:9" ht="34.75" x14ac:dyDescent="0.4">
      <c r="B95" s="303"/>
      <c r="C95" s="87" t="s">
        <v>119</v>
      </c>
      <c r="D95" s="212" t="s">
        <v>284</v>
      </c>
      <c r="E95" s="21"/>
      <c r="F95" s="21"/>
      <c r="G95" s="250"/>
      <c r="H95" s="40"/>
      <c r="I95" s="19"/>
    </row>
    <row r="96" spans="2:9" ht="81" x14ac:dyDescent="0.4">
      <c r="B96" s="303"/>
      <c r="C96" s="87" t="s">
        <v>120</v>
      </c>
      <c r="D96" s="212" t="s">
        <v>285</v>
      </c>
      <c r="E96" s="21"/>
      <c r="F96" s="21"/>
      <c r="G96" s="250"/>
      <c r="H96" s="40"/>
      <c r="I96" s="19"/>
    </row>
    <row r="97" spans="2:9" ht="46.3" x14ac:dyDescent="0.4">
      <c r="B97" s="303"/>
      <c r="C97" s="87" t="s">
        <v>121</v>
      </c>
      <c r="D97" s="212" t="s">
        <v>286</v>
      </c>
      <c r="E97" s="21"/>
      <c r="F97" s="21"/>
      <c r="G97" s="250"/>
      <c r="H97" s="40"/>
      <c r="I97" s="19"/>
    </row>
    <row r="98" spans="2:9" ht="104.15" x14ac:dyDescent="0.4">
      <c r="B98" s="303"/>
      <c r="C98" s="87" t="s">
        <v>122</v>
      </c>
      <c r="D98" s="212" t="s">
        <v>287</v>
      </c>
      <c r="E98" s="21"/>
      <c r="F98" s="21"/>
      <c r="G98" s="250"/>
      <c r="H98" s="40"/>
      <c r="I98" s="19"/>
    </row>
    <row r="99" spans="2:9" ht="58.3" thickBot="1" x14ac:dyDescent="0.45">
      <c r="B99" s="306"/>
      <c r="C99" s="89" t="s">
        <v>123</v>
      </c>
      <c r="D99" s="221" t="s">
        <v>288</v>
      </c>
      <c r="E99" s="81"/>
      <c r="F99" s="81"/>
      <c r="G99" s="250"/>
      <c r="H99" s="83"/>
      <c r="I99" s="19"/>
    </row>
    <row r="100" spans="2:9" ht="57.9" x14ac:dyDescent="0.4">
      <c r="B100" s="302" t="s">
        <v>34</v>
      </c>
      <c r="C100" s="90" t="s">
        <v>124</v>
      </c>
      <c r="D100" s="222" t="s">
        <v>289</v>
      </c>
      <c r="E100" s="41"/>
      <c r="F100" s="41"/>
      <c r="G100" s="250"/>
      <c r="H100" s="42"/>
      <c r="I100" s="19"/>
    </row>
    <row r="101" spans="2:9" ht="46.3" x14ac:dyDescent="0.4">
      <c r="B101" s="303"/>
      <c r="C101" s="87" t="s">
        <v>125</v>
      </c>
      <c r="D101" s="212" t="s">
        <v>290</v>
      </c>
      <c r="E101" s="21"/>
      <c r="F101" s="21"/>
      <c r="G101" s="250"/>
      <c r="H101" s="40"/>
      <c r="I101" s="19"/>
    </row>
    <row r="102" spans="2:9" ht="46.3" x14ac:dyDescent="0.4">
      <c r="B102" s="303"/>
      <c r="C102" s="87" t="s">
        <v>126</v>
      </c>
      <c r="D102" s="212" t="s">
        <v>291</v>
      </c>
      <c r="E102" s="21"/>
      <c r="F102" s="21"/>
      <c r="G102" s="250"/>
      <c r="H102" s="40"/>
      <c r="I102" s="19"/>
    </row>
    <row r="103" spans="2:9" ht="46.3" x14ac:dyDescent="0.4">
      <c r="B103" s="303"/>
      <c r="C103" s="87" t="s">
        <v>127</v>
      </c>
      <c r="D103" s="212" t="s">
        <v>292</v>
      </c>
      <c r="E103" s="21"/>
      <c r="F103" s="21"/>
      <c r="G103" s="250"/>
      <c r="H103" s="40"/>
      <c r="I103" s="19"/>
    </row>
    <row r="104" spans="2:9" ht="46.3" x14ac:dyDescent="0.4">
      <c r="B104" s="303"/>
      <c r="C104" s="87" t="s">
        <v>128</v>
      </c>
      <c r="D104" s="212" t="s">
        <v>293</v>
      </c>
      <c r="E104" s="21"/>
      <c r="F104" s="21"/>
      <c r="G104" s="250"/>
      <c r="H104" s="40"/>
      <c r="I104" s="19"/>
    </row>
    <row r="105" spans="2:9" ht="46.3" x14ac:dyDescent="0.4">
      <c r="B105" s="303"/>
      <c r="C105" s="87" t="s">
        <v>129</v>
      </c>
      <c r="D105" s="212" t="s">
        <v>294</v>
      </c>
      <c r="E105" s="21"/>
      <c r="F105" s="21"/>
      <c r="G105" s="250"/>
      <c r="H105" s="40"/>
      <c r="I105" s="19"/>
    </row>
    <row r="106" spans="2:9" ht="34.75" x14ac:dyDescent="0.4">
      <c r="B106" s="303"/>
      <c r="C106" s="87" t="s">
        <v>130</v>
      </c>
      <c r="D106" s="212" t="s">
        <v>295</v>
      </c>
      <c r="E106" s="21"/>
      <c r="F106" s="21"/>
      <c r="G106" s="250"/>
      <c r="H106" s="40"/>
      <c r="I106" s="19"/>
    </row>
    <row r="107" spans="2:9" ht="46.3" x14ac:dyDescent="0.4">
      <c r="B107" s="303"/>
      <c r="C107" s="87" t="s">
        <v>131</v>
      </c>
      <c r="D107" s="212" t="s">
        <v>296</v>
      </c>
      <c r="E107" s="21"/>
      <c r="F107" s="21"/>
      <c r="G107" s="250"/>
      <c r="H107" s="40"/>
      <c r="I107" s="19"/>
    </row>
    <row r="108" spans="2:9" ht="35.15" thickBot="1" x14ac:dyDescent="0.45">
      <c r="B108" s="304"/>
      <c r="C108" s="88" t="s">
        <v>132</v>
      </c>
      <c r="D108" s="219" t="s">
        <v>297</v>
      </c>
      <c r="E108" s="84"/>
      <c r="F108" s="84"/>
      <c r="G108" s="250"/>
      <c r="H108" s="85"/>
      <c r="I108" s="19"/>
    </row>
    <row r="109" spans="2:9" ht="23.15" x14ac:dyDescent="0.4">
      <c r="B109" s="305" t="s">
        <v>35</v>
      </c>
      <c r="C109" s="86" t="s">
        <v>133</v>
      </c>
      <c r="D109" s="220" t="s">
        <v>298</v>
      </c>
      <c r="E109" s="38"/>
      <c r="F109" s="38"/>
      <c r="G109" s="250"/>
      <c r="H109" s="39"/>
      <c r="I109" s="19"/>
    </row>
    <row r="110" spans="2:9" ht="23.15" x14ac:dyDescent="0.4">
      <c r="B110" s="303"/>
      <c r="C110" s="87" t="s">
        <v>134</v>
      </c>
      <c r="D110" s="212" t="s">
        <v>299</v>
      </c>
      <c r="E110" s="21"/>
      <c r="F110" s="21"/>
      <c r="G110" s="250"/>
      <c r="H110" s="40"/>
      <c r="I110" s="19"/>
    </row>
    <row r="111" spans="2:9" ht="23.15" x14ac:dyDescent="0.4">
      <c r="B111" s="303"/>
      <c r="C111" s="87" t="s">
        <v>135</v>
      </c>
      <c r="D111" s="212" t="s">
        <v>300</v>
      </c>
      <c r="E111" s="21"/>
      <c r="F111" s="21"/>
      <c r="G111" s="250"/>
      <c r="H111" s="40"/>
      <c r="I111" s="19"/>
    </row>
    <row r="112" spans="2:9" ht="34.75" x14ac:dyDescent="0.4">
      <c r="B112" s="303"/>
      <c r="C112" s="87" t="s">
        <v>136</v>
      </c>
      <c r="D112" s="212" t="s">
        <v>301</v>
      </c>
      <c r="E112" s="21"/>
      <c r="F112" s="21"/>
      <c r="G112" s="250"/>
      <c r="H112" s="40"/>
      <c r="I112" s="19"/>
    </row>
    <row r="113" spans="2:9" ht="23.15" x14ac:dyDescent="0.4">
      <c r="B113" s="303"/>
      <c r="C113" s="87" t="s">
        <v>137</v>
      </c>
      <c r="D113" s="212" t="s">
        <v>302</v>
      </c>
      <c r="E113" s="21"/>
      <c r="F113" s="21"/>
      <c r="G113" s="250"/>
      <c r="H113" s="40"/>
      <c r="I113" s="19"/>
    </row>
    <row r="114" spans="2:9" ht="25.75" x14ac:dyDescent="0.4">
      <c r="B114" s="303"/>
      <c r="C114" s="87" t="s">
        <v>138</v>
      </c>
      <c r="D114" s="212" t="s">
        <v>303</v>
      </c>
      <c r="E114" s="21" t="s">
        <v>147</v>
      </c>
      <c r="F114" s="21" t="s">
        <v>355</v>
      </c>
      <c r="G114" s="250">
        <v>1</v>
      </c>
      <c r="H114" s="40" t="s">
        <v>198</v>
      </c>
      <c r="I114" s="19"/>
    </row>
    <row r="115" spans="2:9" ht="23.15" x14ac:dyDescent="0.4">
      <c r="B115" s="303"/>
      <c r="C115" s="87" t="s">
        <v>139</v>
      </c>
      <c r="D115" s="212" t="s">
        <v>304</v>
      </c>
      <c r="E115" s="21"/>
      <c r="F115" s="21"/>
      <c r="G115" s="250"/>
      <c r="H115" s="40"/>
      <c r="I115" s="19"/>
    </row>
    <row r="116" spans="2:9" ht="23.15" x14ac:dyDescent="0.4">
      <c r="B116" s="303"/>
      <c r="C116" s="87" t="s">
        <v>140</v>
      </c>
      <c r="D116" s="212" t="s">
        <v>305</v>
      </c>
      <c r="E116" s="21"/>
      <c r="F116" s="21"/>
      <c r="G116" s="250"/>
      <c r="H116" s="40"/>
      <c r="I116" s="19"/>
    </row>
    <row r="117" spans="2:9" ht="23.15" x14ac:dyDescent="0.4">
      <c r="B117" s="303"/>
      <c r="C117" s="87" t="s">
        <v>141</v>
      </c>
      <c r="D117" s="212" t="s">
        <v>306</v>
      </c>
      <c r="E117" s="21"/>
      <c r="F117" s="21"/>
      <c r="G117" s="250"/>
      <c r="H117" s="40"/>
      <c r="I117" s="19"/>
    </row>
    <row r="118" spans="2:9" ht="35.15" thickBot="1" x14ac:dyDescent="0.45">
      <c r="B118" s="304"/>
      <c r="C118" s="88" t="s">
        <v>157</v>
      </c>
      <c r="D118" s="219" t="s">
        <v>307</v>
      </c>
      <c r="E118" s="84"/>
      <c r="F118" s="84"/>
      <c r="G118" s="267"/>
      <c r="H118" s="85"/>
      <c r="I118" s="19"/>
    </row>
    <row r="119" spans="2:9" x14ac:dyDescent="0.4">
      <c r="B119" s="312" t="s">
        <v>1224</v>
      </c>
      <c r="C119" s="199" t="s">
        <v>1225</v>
      </c>
      <c r="D119" s="215" t="s">
        <v>1205</v>
      </c>
      <c r="E119" s="200" t="s">
        <v>508</v>
      </c>
      <c r="F119" s="200" t="s">
        <v>508</v>
      </c>
      <c r="G119" s="256" t="s">
        <v>508</v>
      </c>
      <c r="H119" s="201" t="s">
        <v>508</v>
      </c>
      <c r="I119" s="19"/>
    </row>
    <row r="120" spans="2:9" x14ac:dyDescent="0.4">
      <c r="B120" s="313"/>
      <c r="C120" s="202" t="s">
        <v>1226</v>
      </c>
      <c r="D120" s="216" t="s">
        <v>1206</v>
      </c>
      <c r="E120" s="179" t="s">
        <v>508</v>
      </c>
      <c r="F120" s="179" t="s">
        <v>508</v>
      </c>
      <c r="G120" s="257" t="s">
        <v>508</v>
      </c>
      <c r="H120" s="180" t="s">
        <v>508</v>
      </c>
    </row>
    <row r="121" spans="2:9" x14ac:dyDescent="0.4">
      <c r="B121" s="313"/>
      <c r="C121" s="202" t="s">
        <v>1227</v>
      </c>
      <c r="D121" s="216" t="s">
        <v>1207</v>
      </c>
      <c r="E121" s="179" t="s">
        <v>508</v>
      </c>
      <c r="F121" s="179"/>
      <c r="G121" s="257"/>
      <c r="H121" s="180"/>
    </row>
    <row r="122" spans="2:9" x14ac:dyDescent="0.4">
      <c r="B122" s="313"/>
      <c r="C122" s="202" t="s">
        <v>1228</v>
      </c>
      <c r="D122" s="216" t="s">
        <v>1208</v>
      </c>
      <c r="E122" s="179" t="s">
        <v>508</v>
      </c>
      <c r="F122" s="179" t="s">
        <v>508</v>
      </c>
      <c r="G122" s="257" t="s">
        <v>508</v>
      </c>
      <c r="H122" s="180" t="s">
        <v>508</v>
      </c>
    </row>
    <row r="123" spans="2:9" x14ac:dyDescent="0.4">
      <c r="B123" s="313"/>
      <c r="C123" s="202" t="s">
        <v>1229</v>
      </c>
      <c r="D123" s="216" t="s">
        <v>1209</v>
      </c>
      <c r="E123" s="179" t="s">
        <v>508</v>
      </c>
      <c r="F123" s="179"/>
      <c r="G123" s="257"/>
      <c r="H123" s="180"/>
    </row>
    <row r="124" spans="2:9" x14ac:dyDescent="0.4">
      <c r="B124" s="313"/>
      <c r="C124" s="202" t="s">
        <v>1230</v>
      </c>
      <c r="D124" s="216" t="s">
        <v>1210</v>
      </c>
      <c r="E124" s="179" t="s">
        <v>508</v>
      </c>
      <c r="F124" s="179" t="s">
        <v>508</v>
      </c>
      <c r="G124" s="257" t="s">
        <v>508</v>
      </c>
      <c r="H124" s="180" t="s">
        <v>508</v>
      </c>
    </row>
    <row r="125" spans="2:9" x14ac:dyDescent="0.4">
      <c r="B125" s="313"/>
      <c r="C125" s="202" t="s">
        <v>1231</v>
      </c>
      <c r="D125" s="216" t="s">
        <v>1211</v>
      </c>
      <c r="E125" s="179" t="s">
        <v>508</v>
      </c>
      <c r="F125" s="179" t="s">
        <v>508</v>
      </c>
      <c r="G125" s="257" t="s">
        <v>508</v>
      </c>
      <c r="H125" s="180" t="s">
        <v>508</v>
      </c>
    </row>
    <row r="126" spans="2:9" x14ac:dyDescent="0.4">
      <c r="B126" s="313"/>
      <c r="C126" s="202" t="s">
        <v>1232</v>
      </c>
      <c r="D126" s="216" t="s">
        <v>1212</v>
      </c>
      <c r="E126" s="179" t="s">
        <v>508</v>
      </c>
      <c r="F126" s="179" t="s">
        <v>508</v>
      </c>
      <c r="G126" s="257" t="s">
        <v>508</v>
      </c>
      <c r="H126" s="180" t="s">
        <v>508</v>
      </c>
    </row>
    <row r="127" spans="2:9" x14ac:dyDescent="0.4">
      <c r="B127" s="313"/>
      <c r="C127" s="202" t="s">
        <v>1233</v>
      </c>
      <c r="D127" s="216" t="s">
        <v>1213</v>
      </c>
      <c r="E127" s="179" t="s">
        <v>508</v>
      </c>
      <c r="F127" s="179" t="s">
        <v>508</v>
      </c>
      <c r="G127" s="257" t="s">
        <v>508</v>
      </c>
      <c r="H127" s="180" t="s">
        <v>508</v>
      </c>
    </row>
    <row r="128" spans="2:9" x14ac:dyDescent="0.4">
      <c r="B128" s="313"/>
      <c r="C128" s="202" t="s">
        <v>1234</v>
      </c>
      <c r="D128" s="216" t="s">
        <v>1214</v>
      </c>
      <c r="E128" s="179" t="s">
        <v>508</v>
      </c>
      <c r="F128" s="179" t="s">
        <v>508</v>
      </c>
      <c r="G128" s="257" t="s">
        <v>508</v>
      </c>
      <c r="H128" s="180" t="s">
        <v>508</v>
      </c>
    </row>
    <row r="129" spans="2:8" x14ac:dyDescent="0.4">
      <c r="B129" s="313"/>
      <c r="C129" s="202" t="s">
        <v>1235</v>
      </c>
      <c r="D129" s="216" t="s">
        <v>1215</v>
      </c>
      <c r="E129" s="179" t="s">
        <v>508</v>
      </c>
      <c r="F129" s="179"/>
      <c r="G129" s="257"/>
      <c r="H129" s="180"/>
    </row>
    <row r="130" spans="2:8" x14ac:dyDescent="0.4">
      <c r="B130" s="313"/>
      <c r="C130" s="202" t="s">
        <v>1236</v>
      </c>
      <c r="D130" s="216" t="s">
        <v>1216</v>
      </c>
      <c r="E130" s="179" t="s">
        <v>508</v>
      </c>
      <c r="F130" s="179" t="s">
        <v>508</v>
      </c>
      <c r="G130" s="257" t="s">
        <v>508</v>
      </c>
      <c r="H130" s="180" t="s">
        <v>508</v>
      </c>
    </row>
    <row r="131" spans="2:8" x14ac:dyDescent="0.4">
      <c r="B131" s="313"/>
      <c r="C131" s="202" t="s">
        <v>1237</v>
      </c>
      <c r="D131" s="216" t="s">
        <v>1217</v>
      </c>
      <c r="E131" s="179" t="s">
        <v>508</v>
      </c>
      <c r="F131" s="179"/>
      <c r="G131" s="257"/>
      <c r="H131" s="180"/>
    </row>
    <row r="132" spans="2:8" x14ac:dyDescent="0.4">
      <c r="B132" s="313"/>
      <c r="C132" s="202" t="s">
        <v>1238</v>
      </c>
      <c r="D132" s="216" t="s">
        <v>1218</v>
      </c>
      <c r="E132" s="179"/>
      <c r="F132" s="179"/>
      <c r="G132" s="257"/>
      <c r="H132" s="180"/>
    </row>
    <row r="133" spans="2:8" x14ac:dyDescent="0.4">
      <c r="B133" s="313"/>
      <c r="C133" s="202" t="s">
        <v>1239</v>
      </c>
      <c r="D133" s="216" t="s">
        <v>1219</v>
      </c>
      <c r="E133" s="179" t="s">
        <v>508</v>
      </c>
      <c r="F133" s="179"/>
      <c r="G133" s="257"/>
      <c r="H133" s="180"/>
    </row>
    <row r="134" spans="2:8" x14ac:dyDescent="0.4">
      <c r="B134" s="313"/>
      <c r="C134" s="202" t="s">
        <v>1240</v>
      </c>
      <c r="D134" s="216" t="s">
        <v>1220</v>
      </c>
      <c r="E134" s="179" t="s">
        <v>508</v>
      </c>
      <c r="F134" s="179" t="s">
        <v>508</v>
      </c>
      <c r="G134" s="257" t="s">
        <v>508</v>
      </c>
      <c r="H134" s="180" t="s">
        <v>508</v>
      </c>
    </row>
    <row r="135" spans="2:8" x14ac:dyDescent="0.4">
      <c r="B135" s="313"/>
      <c r="C135" s="202" t="s">
        <v>1241</v>
      </c>
      <c r="D135" s="216" t="s">
        <v>1221</v>
      </c>
      <c r="E135" s="179" t="s">
        <v>508</v>
      </c>
      <c r="F135" s="179"/>
      <c r="G135" s="257"/>
      <c r="H135" s="180"/>
    </row>
    <row r="136" spans="2:8" x14ac:dyDescent="0.4">
      <c r="B136" s="313"/>
      <c r="C136" s="202" t="s">
        <v>1242</v>
      </c>
      <c r="D136" s="216" t="s">
        <v>1222</v>
      </c>
      <c r="E136" s="179" t="s">
        <v>508</v>
      </c>
      <c r="F136" s="179" t="s">
        <v>508</v>
      </c>
      <c r="G136" s="257" t="s">
        <v>508</v>
      </c>
      <c r="H136" s="180" t="s">
        <v>508</v>
      </c>
    </row>
    <row r="137" spans="2:8" ht="15" thickBot="1" x14ac:dyDescent="0.45">
      <c r="B137" s="314"/>
      <c r="C137" s="203" t="s">
        <v>1243</v>
      </c>
      <c r="D137" s="217" t="s">
        <v>1223</v>
      </c>
      <c r="E137" s="204" t="s">
        <v>508</v>
      </c>
      <c r="F137" s="204" t="s">
        <v>508</v>
      </c>
      <c r="G137" s="258" t="s">
        <v>508</v>
      </c>
      <c r="H137" s="205" t="s">
        <v>508</v>
      </c>
    </row>
  </sheetData>
  <sheetProtection algorithmName="SHA-512" hashValue="IQX56HrMcqRvG6FGLtrsUoKFu+4bl2FUxqtJXhFtsQMCEe0gHHsKVOrR3XrZBDPI6nmNKQrlIvH4VNxAdg0Hqw==" saltValue="C/d6REgaP2gFZBu/SKPE9g==" spinCount="100000" sheet="1" objects="1" scenarios="1" autoFilter="0"/>
  <autoFilter ref="B5:H5" xr:uid="{44525119-D5A3-47C2-8B82-05CF8F012342}"/>
  <dataConsolidate/>
  <mergeCells count="19">
    <mergeCell ref="B119:B137"/>
    <mergeCell ref="B109:B118"/>
    <mergeCell ref="B80:B88"/>
    <mergeCell ref="B66:B72"/>
    <mergeCell ref="B73:B79"/>
    <mergeCell ref="B89:B92"/>
    <mergeCell ref="B93:B99"/>
    <mergeCell ref="B100:B108"/>
    <mergeCell ref="B61:B65"/>
    <mergeCell ref="B6:B11"/>
    <mergeCell ref="B12:B16"/>
    <mergeCell ref="B17:B25"/>
    <mergeCell ref="B26:B32"/>
    <mergeCell ref="B33:B38"/>
    <mergeCell ref="B1:C1"/>
    <mergeCell ref="B39:B44"/>
    <mergeCell ref="B45:B47"/>
    <mergeCell ref="B48:B60"/>
    <mergeCell ref="D1:H1"/>
  </mergeCells>
  <conditionalFormatting sqref="G6:G86 G88 G94:G114">
    <cfRule type="colorScale" priority="32">
      <colorScale>
        <cfvo type="num" val="-1"/>
        <cfvo type="num" val="0"/>
        <cfvo type="num" val="1"/>
        <color theme="5"/>
        <color rgb="FFFFEB84"/>
        <color theme="9"/>
      </colorScale>
    </cfRule>
  </conditionalFormatting>
  <conditionalFormatting sqref="G115:G117">
    <cfRule type="colorScale" priority="10">
      <colorScale>
        <cfvo type="num" val="-1"/>
        <cfvo type="num" val="0"/>
        <cfvo type="num" val="1"/>
        <color theme="5"/>
        <color rgb="FFFFEB84"/>
        <color theme="9"/>
      </colorScale>
    </cfRule>
  </conditionalFormatting>
  <conditionalFormatting sqref="C3">
    <cfRule type="cellIs" dxfId="27" priority="7" operator="equal">
      <formula>"–"</formula>
    </cfRule>
    <cfRule type="cellIs" dxfId="26" priority="8" operator="equal">
      <formula>"+"</formula>
    </cfRule>
    <cfRule type="cellIs" dxfId="25" priority="9" operator="equal">
      <formula>"+ / –"</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9A4AD-0FD0-4E79-AB17-4E095BCECDFC}">
  <sheetPr>
    <tabColor theme="4" tint="0.79998168889431442"/>
  </sheetPr>
  <dimension ref="B1:DE589"/>
  <sheetViews>
    <sheetView showGridLines="0" zoomScale="80" zoomScaleNormal="80" workbookViewId="0">
      <selection activeCell="I7" sqref="I7"/>
    </sheetView>
  </sheetViews>
  <sheetFormatPr defaultColWidth="9.15234375" defaultRowHeight="14.6" x14ac:dyDescent="0.4"/>
  <cols>
    <col min="1" max="1" width="3.53515625" style="72" customWidth="1"/>
    <col min="2" max="2" width="17.69140625" style="6" customWidth="1"/>
    <col min="3" max="3" width="6.69140625" style="27" customWidth="1"/>
    <col min="4" max="4" width="40.69140625" style="211" customWidth="1"/>
    <col min="5" max="5" width="23.69140625" style="4" customWidth="1"/>
    <col min="6" max="6" width="40.69140625" style="4" customWidth="1"/>
    <col min="7" max="7" width="8.69140625" style="28" customWidth="1"/>
    <col min="8" max="8" width="70.69140625" style="134" customWidth="1"/>
    <col min="9" max="9" width="23.69140625" style="72" customWidth="1"/>
    <col min="10" max="16384" width="9.15234375" style="72"/>
  </cols>
  <sheetData>
    <row r="1" spans="2:109" ht="60" customHeight="1" thickBot="1" x14ac:dyDescent="0.45">
      <c r="B1" s="319" t="s">
        <v>1133</v>
      </c>
      <c r="C1" s="319"/>
      <c r="D1" s="324" t="s">
        <v>788</v>
      </c>
      <c r="E1" s="324"/>
      <c r="F1" s="324"/>
      <c r="G1" s="324"/>
      <c r="H1" s="324"/>
    </row>
    <row r="2" spans="2:109" ht="15" thickTop="1" x14ac:dyDescent="0.4">
      <c r="B2" s="73"/>
    </row>
    <row r="3" spans="2:109" s="36" customFormat="1" ht="14.7" customHeight="1" x14ac:dyDescent="0.4">
      <c r="B3" s="141" t="s">
        <v>469</v>
      </c>
      <c r="C3" s="248" t="s">
        <v>1128</v>
      </c>
      <c r="D3" s="6" t="s">
        <v>1353</v>
      </c>
      <c r="E3" s="6" t="s">
        <v>1354</v>
      </c>
      <c r="F3" s="6" t="s">
        <v>1355</v>
      </c>
      <c r="G3" s="37"/>
      <c r="I3" s="9"/>
      <c r="J3" s="9"/>
      <c r="K3" s="9"/>
      <c r="L3" s="9"/>
      <c r="M3" s="9"/>
      <c r="N3" s="9"/>
      <c r="O3" s="9"/>
      <c r="P3" s="9"/>
      <c r="Q3" s="9"/>
      <c r="R3" s="9"/>
      <c r="S3" s="9"/>
      <c r="T3" s="9"/>
      <c r="U3" s="9"/>
      <c r="X3" s="37"/>
      <c r="Y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row>
    <row r="4" spans="2:109" x14ac:dyDescent="0.4">
      <c r="B4" s="73"/>
    </row>
    <row r="5" spans="2:109" s="133" customFormat="1" x14ac:dyDescent="0.4">
      <c r="B5" s="20" t="s">
        <v>150</v>
      </c>
      <c r="C5" s="20" t="s">
        <v>151</v>
      </c>
      <c r="D5" s="135" t="s">
        <v>1131</v>
      </c>
      <c r="E5" s="20" t="s">
        <v>152</v>
      </c>
      <c r="F5" s="20" t="s">
        <v>153</v>
      </c>
      <c r="G5" s="20" t="s">
        <v>154</v>
      </c>
      <c r="H5" s="135" t="s">
        <v>155</v>
      </c>
    </row>
    <row r="6" spans="2:109" ht="34.75" x14ac:dyDescent="0.4">
      <c r="B6" s="321" t="s">
        <v>20</v>
      </c>
      <c r="C6" s="119" t="s">
        <v>36</v>
      </c>
      <c r="D6" s="212" t="s">
        <v>201</v>
      </c>
      <c r="E6" s="120"/>
      <c r="F6" s="121"/>
      <c r="G6" s="262"/>
      <c r="H6" s="124"/>
    </row>
    <row r="7" spans="2:109" ht="58.3" x14ac:dyDescent="0.4">
      <c r="B7" s="322"/>
      <c r="C7" s="119" t="s">
        <v>37</v>
      </c>
      <c r="D7" s="212" t="s">
        <v>202</v>
      </c>
      <c r="E7" s="120" t="s">
        <v>1</v>
      </c>
      <c r="F7" s="121" t="s">
        <v>1134</v>
      </c>
      <c r="G7" s="262">
        <v>1</v>
      </c>
      <c r="H7" s="124" t="s">
        <v>1094</v>
      </c>
    </row>
    <row r="8" spans="2:109" ht="34.75" x14ac:dyDescent="0.4">
      <c r="B8" s="322"/>
      <c r="C8" s="119" t="s">
        <v>37</v>
      </c>
      <c r="D8" s="212" t="s">
        <v>202</v>
      </c>
      <c r="E8" s="120" t="s">
        <v>1</v>
      </c>
      <c r="F8" s="121" t="s">
        <v>1135</v>
      </c>
      <c r="G8" s="262">
        <v>-1</v>
      </c>
      <c r="H8" s="124" t="s">
        <v>791</v>
      </c>
    </row>
    <row r="9" spans="2:109" ht="34.75" x14ac:dyDescent="0.4">
      <c r="B9" s="322"/>
      <c r="C9" s="119" t="s">
        <v>37</v>
      </c>
      <c r="D9" s="212" t="s">
        <v>202</v>
      </c>
      <c r="E9" s="120" t="s">
        <v>1</v>
      </c>
      <c r="F9" s="121" t="s">
        <v>1136</v>
      </c>
      <c r="G9" s="262">
        <v>-1</v>
      </c>
      <c r="H9" s="124" t="s">
        <v>793</v>
      </c>
    </row>
    <row r="10" spans="2:109" ht="58.3" x14ac:dyDescent="0.4">
      <c r="B10" s="322"/>
      <c r="C10" s="119" t="s">
        <v>37</v>
      </c>
      <c r="D10" s="212" t="s">
        <v>202</v>
      </c>
      <c r="E10" s="120" t="s">
        <v>1</v>
      </c>
      <c r="F10" s="121" t="s">
        <v>1137</v>
      </c>
      <c r="G10" s="262">
        <v>-1</v>
      </c>
      <c r="H10" s="124" t="s">
        <v>795</v>
      </c>
    </row>
    <row r="11" spans="2:109" ht="43.75" x14ac:dyDescent="0.4">
      <c r="B11" s="322"/>
      <c r="C11" s="119" t="s">
        <v>37</v>
      </c>
      <c r="D11" s="212" t="s">
        <v>202</v>
      </c>
      <c r="E11" s="120" t="s">
        <v>1</v>
      </c>
      <c r="F11" s="121" t="s">
        <v>1138</v>
      </c>
      <c r="G11" s="262">
        <v>-1</v>
      </c>
      <c r="H11" s="124" t="s">
        <v>797</v>
      </c>
    </row>
    <row r="12" spans="2:109" ht="43.75" x14ac:dyDescent="0.4">
      <c r="B12" s="322"/>
      <c r="C12" s="119" t="s">
        <v>37</v>
      </c>
      <c r="D12" s="212" t="s">
        <v>202</v>
      </c>
      <c r="E12" s="120" t="s">
        <v>1</v>
      </c>
      <c r="F12" s="121" t="s">
        <v>1139</v>
      </c>
      <c r="G12" s="262">
        <v>-1</v>
      </c>
      <c r="H12" s="124" t="s">
        <v>799</v>
      </c>
    </row>
    <row r="13" spans="2:109" ht="46.3" x14ac:dyDescent="0.4">
      <c r="B13" s="322"/>
      <c r="C13" s="119" t="s">
        <v>38</v>
      </c>
      <c r="D13" s="212" t="s">
        <v>203</v>
      </c>
      <c r="E13" s="120"/>
      <c r="F13" s="121"/>
      <c r="G13" s="262"/>
      <c r="H13" s="124"/>
    </row>
    <row r="14" spans="2:109" ht="81" x14ac:dyDescent="0.4">
      <c r="B14" s="322"/>
      <c r="C14" s="119" t="s">
        <v>39</v>
      </c>
      <c r="D14" s="212" t="s">
        <v>204</v>
      </c>
      <c r="E14" s="120" t="s">
        <v>1</v>
      </c>
      <c r="F14" s="121" t="s">
        <v>1140</v>
      </c>
      <c r="G14" s="262">
        <v>-1</v>
      </c>
      <c r="H14" s="124" t="s">
        <v>814</v>
      </c>
    </row>
    <row r="15" spans="2:109" ht="81" x14ac:dyDescent="0.4">
      <c r="B15" s="322"/>
      <c r="C15" s="119" t="s">
        <v>39</v>
      </c>
      <c r="D15" s="212" t="s">
        <v>204</v>
      </c>
      <c r="E15" s="120" t="s">
        <v>1</v>
      </c>
      <c r="F15" s="121" t="s">
        <v>1141</v>
      </c>
      <c r="G15" s="262">
        <v>-1</v>
      </c>
      <c r="H15" s="124" t="s">
        <v>802</v>
      </c>
    </row>
    <row r="16" spans="2:109" ht="81" x14ac:dyDescent="0.4">
      <c r="B16" s="322"/>
      <c r="C16" s="119" t="s">
        <v>39</v>
      </c>
      <c r="D16" s="212" t="s">
        <v>204</v>
      </c>
      <c r="E16" s="120" t="s">
        <v>1</v>
      </c>
      <c r="F16" s="121" t="s">
        <v>1142</v>
      </c>
      <c r="G16" s="262">
        <v>-1</v>
      </c>
      <c r="H16" s="124" t="s">
        <v>804</v>
      </c>
    </row>
    <row r="17" spans="2:8" ht="81" x14ac:dyDescent="0.4">
      <c r="B17" s="322"/>
      <c r="C17" s="119" t="s">
        <v>39</v>
      </c>
      <c r="D17" s="212" t="s">
        <v>204</v>
      </c>
      <c r="E17" s="120" t="s">
        <v>1</v>
      </c>
      <c r="F17" s="121" t="s">
        <v>1143</v>
      </c>
      <c r="G17" s="262">
        <v>-1</v>
      </c>
      <c r="H17" s="124" t="s">
        <v>804</v>
      </c>
    </row>
    <row r="18" spans="2:8" ht="81" x14ac:dyDescent="0.4">
      <c r="B18" s="322"/>
      <c r="C18" s="119" t="s">
        <v>39</v>
      </c>
      <c r="D18" s="212" t="s">
        <v>204</v>
      </c>
      <c r="E18" s="120" t="s">
        <v>1</v>
      </c>
      <c r="F18" s="121" t="s">
        <v>1144</v>
      </c>
      <c r="G18" s="262">
        <v>-1</v>
      </c>
      <c r="H18" s="124" t="s">
        <v>804</v>
      </c>
    </row>
    <row r="19" spans="2:8" ht="81" x14ac:dyDescent="0.4">
      <c r="B19" s="322"/>
      <c r="C19" s="119" t="s">
        <v>39</v>
      </c>
      <c r="D19" s="212" t="s">
        <v>204</v>
      </c>
      <c r="E19" s="120" t="s">
        <v>1</v>
      </c>
      <c r="F19" s="121" t="s">
        <v>1145</v>
      </c>
      <c r="G19" s="262">
        <v>-1</v>
      </c>
      <c r="H19" s="124" t="s">
        <v>808</v>
      </c>
    </row>
    <row r="20" spans="2:8" ht="81" x14ac:dyDescent="0.4">
      <c r="B20" s="322"/>
      <c r="C20" s="119" t="s">
        <v>39</v>
      </c>
      <c r="D20" s="212" t="s">
        <v>204</v>
      </c>
      <c r="E20" s="120" t="s">
        <v>1</v>
      </c>
      <c r="F20" s="121" t="s">
        <v>1135</v>
      </c>
      <c r="G20" s="262">
        <v>-1</v>
      </c>
      <c r="H20" s="124" t="s">
        <v>809</v>
      </c>
    </row>
    <row r="21" spans="2:8" ht="81" x14ac:dyDescent="0.4">
      <c r="B21" s="322"/>
      <c r="C21" s="119" t="s">
        <v>39</v>
      </c>
      <c r="D21" s="212" t="s">
        <v>204</v>
      </c>
      <c r="E21" s="120" t="s">
        <v>1</v>
      </c>
      <c r="F21" s="121" t="s">
        <v>1137</v>
      </c>
      <c r="G21" s="262">
        <v>-1</v>
      </c>
      <c r="H21" s="124" t="s">
        <v>809</v>
      </c>
    </row>
    <row r="22" spans="2:8" ht="81" x14ac:dyDescent="0.4">
      <c r="B22" s="322"/>
      <c r="C22" s="119" t="s">
        <v>39</v>
      </c>
      <c r="D22" s="212" t="s">
        <v>204</v>
      </c>
      <c r="E22" s="120" t="s">
        <v>1</v>
      </c>
      <c r="F22" s="121" t="s">
        <v>1134</v>
      </c>
      <c r="G22" s="262">
        <v>1</v>
      </c>
      <c r="H22" s="124" t="s">
        <v>810</v>
      </c>
    </row>
    <row r="23" spans="2:8" ht="57.9" x14ac:dyDescent="0.4">
      <c r="B23" s="323"/>
      <c r="C23" s="119" t="s">
        <v>40</v>
      </c>
      <c r="D23" s="212" t="s">
        <v>205</v>
      </c>
      <c r="E23" s="120"/>
      <c r="F23" s="121"/>
      <c r="G23" s="262"/>
      <c r="H23" s="124"/>
    </row>
    <row r="24" spans="2:8" ht="46.3" x14ac:dyDescent="0.4">
      <c r="B24" s="318" t="s">
        <v>21</v>
      </c>
      <c r="C24" s="119" t="s">
        <v>41</v>
      </c>
      <c r="D24" s="212" t="s">
        <v>206</v>
      </c>
      <c r="E24" s="120" t="s">
        <v>1</v>
      </c>
      <c r="F24" s="121" t="s">
        <v>1135</v>
      </c>
      <c r="G24" s="262">
        <v>-1</v>
      </c>
      <c r="H24" s="124" t="s">
        <v>811</v>
      </c>
    </row>
    <row r="25" spans="2:8" ht="46.3" x14ac:dyDescent="0.4">
      <c r="B25" s="318"/>
      <c r="C25" s="119" t="s">
        <v>41</v>
      </c>
      <c r="D25" s="212" t="s">
        <v>206</v>
      </c>
      <c r="E25" s="120" t="s">
        <v>1</v>
      </c>
      <c r="F25" s="121" t="s">
        <v>1137</v>
      </c>
      <c r="G25" s="262">
        <v>-1</v>
      </c>
      <c r="H25" s="124" t="s">
        <v>811</v>
      </c>
    </row>
    <row r="26" spans="2:8" ht="46.3" x14ac:dyDescent="0.4">
      <c r="B26" s="318"/>
      <c r="C26" s="119" t="s">
        <v>41</v>
      </c>
      <c r="D26" s="212" t="s">
        <v>206</v>
      </c>
      <c r="E26" s="126" t="s">
        <v>1</v>
      </c>
      <c r="F26" s="121" t="s">
        <v>1134</v>
      </c>
      <c r="G26" s="262">
        <v>1</v>
      </c>
      <c r="H26" s="124" t="s">
        <v>812</v>
      </c>
    </row>
    <row r="27" spans="2:8" ht="57.9" x14ac:dyDescent="0.4">
      <c r="B27" s="318"/>
      <c r="C27" s="119" t="s">
        <v>42</v>
      </c>
      <c r="D27" s="212" t="s">
        <v>207</v>
      </c>
      <c r="E27" s="120"/>
      <c r="F27" s="121"/>
      <c r="G27" s="262"/>
      <c r="H27" s="124"/>
    </row>
    <row r="28" spans="2:8" ht="92.6" x14ac:dyDescent="0.4">
      <c r="B28" s="318"/>
      <c r="C28" s="119" t="s">
        <v>43</v>
      </c>
      <c r="D28" s="212" t="s">
        <v>208</v>
      </c>
      <c r="E28" s="126" t="s">
        <v>1</v>
      </c>
      <c r="F28" s="121" t="s">
        <v>1134</v>
      </c>
      <c r="G28" s="262">
        <v>1</v>
      </c>
      <c r="H28" s="124" t="s">
        <v>813</v>
      </c>
    </row>
    <row r="29" spans="2:8" ht="92.6" x14ac:dyDescent="0.4">
      <c r="B29" s="318"/>
      <c r="C29" s="119" t="s">
        <v>43</v>
      </c>
      <c r="D29" s="213" t="s">
        <v>208</v>
      </c>
      <c r="E29" s="120" t="s">
        <v>1</v>
      </c>
      <c r="F29" s="121" t="s">
        <v>1143</v>
      </c>
      <c r="G29" s="262">
        <v>-1</v>
      </c>
      <c r="H29" s="195" t="s">
        <v>1266</v>
      </c>
    </row>
    <row r="30" spans="2:8" ht="92.6" x14ac:dyDescent="0.4">
      <c r="B30" s="318"/>
      <c r="C30" s="119" t="s">
        <v>43</v>
      </c>
      <c r="D30" s="212" t="s">
        <v>208</v>
      </c>
      <c r="E30" s="120" t="s">
        <v>1</v>
      </c>
      <c r="F30" s="121" t="s">
        <v>1140</v>
      </c>
      <c r="G30" s="262">
        <v>-1</v>
      </c>
      <c r="H30" s="195" t="s">
        <v>1148</v>
      </c>
    </row>
    <row r="31" spans="2:8" ht="92.6" x14ac:dyDescent="0.4">
      <c r="B31" s="318"/>
      <c r="C31" s="119" t="s">
        <v>43</v>
      </c>
      <c r="D31" s="212" t="s">
        <v>208</v>
      </c>
      <c r="E31" s="120" t="s">
        <v>1</v>
      </c>
      <c r="F31" s="121" t="s">
        <v>1141</v>
      </c>
      <c r="G31" s="262">
        <v>-1</v>
      </c>
      <c r="H31" s="195" t="s">
        <v>1149</v>
      </c>
    </row>
    <row r="32" spans="2:8" ht="92.6" x14ac:dyDescent="0.4">
      <c r="B32" s="318"/>
      <c r="C32" s="119" t="s">
        <v>43</v>
      </c>
      <c r="D32" s="212" t="s">
        <v>208</v>
      </c>
      <c r="E32" s="120" t="s">
        <v>1</v>
      </c>
      <c r="F32" s="121" t="s">
        <v>1142</v>
      </c>
      <c r="G32" s="262">
        <v>-1</v>
      </c>
      <c r="H32" s="195" t="s">
        <v>1150</v>
      </c>
    </row>
    <row r="33" spans="2:8" ht="92.6" x14ac:dyDescent="0.4">
      <c r="B33" s="318"/>
      <c r="C33" s="119" t="s">
        <v>43</v>
      </c>
      <c r="D33" s="212" t="s">
        <v>208</v>
      </c>
      <c r="E33" s="120" t="s">
        <v>1</v>
      </c>
      <c r="F33" s="121" t="s">
        <v>1144</v>
      </c>
      <c r="G33" s="262">
        <v>-1</v>
      </c>
      <c r="H33" s="195" t="s">
        <v>1150</v>
      </c>
    </row>
    <row r="34" spans="2:8" ht="92.6" x14ac:dyDescent="0.4">
      <c r="B34" s="318"/>
      <c r="C34" s="119" t="s">
        <v>43</v>
      </c>
      <c r="D34" s="212" t="s">
        <v>208</v>
      </c>
      <c r="E34" s="120" t="s">
        <v>1</v>
      </c>
      <c r="F34" s="121" t="s">
        <v>1145</v>
      </c>
      <c r="G34" s="262">
        <v>-1</v>
      </c>
      <c r="H34" s="195" t="s">
        <v>1151</v>
      </c>
    </row>
    <row r="35" spans="2:8" ht="92.6" x14ac:dyDescent="0.4">
      <c r="B35" s="318"/>
      <c r="C35" s="119" t="s">
        <v>43</v>
      </c>
      <c r="D35" s="212" t="s">
        <v>208</v>
      </c>
      <c r="E35" s="120" t="s">
        <v>1</v>
      </c>
      <c r="F35" s="121" t="s">
        <v>1135</v>
      </c>
      <c r="G35" s="262">
        <v>-1</v>
      </c>
      <c r="H35" s="195" t="s">
        <v>1152</v>
      </c>
    </row>
    <row r="36" spans="2:8" ht="92.6" x14ac:dyDescent="0.4">
      <c r="B36" s="318"/>
      <c r="C36" s="119" t="s">
        <v>43</v>
      </c>
      <c r="D36" s="212" t="s">
        <v>208</v>
      </c>
      <c r="E36" s="120" t="s">
        <v>1</v>
      </c>
      <c r="F36" s="121" t="s">
        <v>1137</v>
      </c>
      <c r="G36" s="262">
        <v>-1</v>
      </c>
      <c r="H36" s="195" t="s">
        <v>1152</v>
      </c>
    </row>
    <row r="37" spans="2:8" ht="92.6" x14ac:dyDescent="0.4">
      <c r="B37" s="318"/>
      <c r="C37" s="119" t="s">
        <v>43</v>
      </c>
      <c r="D37" s="212" t="s">
        <v>208</v>
      </c>
      <c r="E37" s="120" t="s">
        <v>1</v>
      </c>
      <c r="F37" s="121" t="s">
        <v>1137</v>
      </c>
      <c r="G37" s="262">
        <v>1</v>
      </c>
      <c r="H37" s="195" t="s">
        <v>1290</v>
      </c>
    </row>
    <row r="38" spans="2:8" ht="92.6" x14ac:dyDescent="0.4">
      <c r="B38" s="318"/>
      <c r="C38" s="119" t="s">
        <v>43</v>
      </c>
      <c r="D38" s="212" t="s">
        <v>208</v>
      </c>
      <c r="E38" s="120" t="s">
        <v>1</v>
      </c>
      <c r="F38" s="121" t="s">
        <v>1135</v>
      </c>
      <c r="G38" s="262">
        <v>1</v>
      </c>
      <c r="H38" s="195" t="s">
        <v>1291</v>
      </c>
    </row>
    <row r="39" spans="2:8" ht="81" x14ac:dyDescent="0.4">
      <c r="B39" s="318"/>
      <c r="C39" s="119" t="s">
        <v>44</v>
      </c>
      <c r="D39" s="212" t="s">
        <v>209</v>
      </c>
      <c r="E39" s="126" t="s">
        <v>1</v>
      </c>
      <c r="F39" s="121" t="s">
        <v>1134</v>
      </c>
      <c r="G39" s="262">
        <v>1</v>
      </c>
      <c r="H39" s="124" t="s">
        <v>813</v>
      </c>
    </row>
    <row r="40" spans="2:8" ht="81" x14ac:dyDescent="0.4">
      <c r="B40" s="318"/>
      <c r="C40" s="119" t="s">
        <v>44</v>
      </c>
      <c r="D40" s="212" t="s">
        <v>209</v>
      </c>
      <c r="E40" s="120" t="s">
        <v>1</v>
      </c>
      <c r="F40" s="121" t="s">
        <v>1135</v>
      </c>
      <c r="G40" s="262">
        <v>-1</v>
      </c>
      <c r="H40" s="124" t="s">
        <v>815</v>
      </c>
    </row>
    <row r="41" spans="2:8" ht="81" x14ac:dyDescent="0.4">
      <c r="B41" s="318"/>
      <c r="C41" s="119" t="s">
        <v>44</v>
      </c>
      <c r="D41" s="212" t="s">
        <v>209</v>
      </c>
      <c r="E41" s="120" t="s">
        <v>1</v>
      </c>
      <c r="F41" s="121" t="s">
        <v>1137</v>
      </c>
      <c r="G41" s="262">
        <v>-1</v>
      </c>
      <c r="H41" s="124" t="s">
        <v>816</v>
      </c>
    </row>
    <row r="42" spans="2:8" ht="104.15" x14ac:dyDescent="0.4">
      <c r="B42" s="318"/>
      <c r="C42" s="119" t="s">
        <v>45</v>
      </c>
      <c r="D42" s="212" t="s">
        <v>210</v>
      </c>
      <c r="E42" s="120"/>
      <c r="F42" s="121"/>
      <c r="G42" s="262"/>
      <c r="H42" s="124"/>
    </row>
    <row r="43" spans="2:8" ht="23.15" x14ac:dyDescent="0.4">
      <c r="B43" s="318" t="s">
        <v>22</v>
      </c>
      <c r="C43" s="119" t="s">
        <v>46</v>
      </c>
      <c r="D43" s="212" t="s">
        <v>211</v>
      </c>
      <c r="E43" s="120"/>
      <c r="F43" s="121"/>
      <c r="G43" s="262"/>
      <c r="H43" s="124"/>
    </row>
    <row r="44" spans="2:8" ht="57.9" x14ac:dyDescent="0.4">
      <c r="B44" s="318"/>
      <c r="C44" s="119" t="s">
        <v>47</v>
      </c>
      <c r="D44" s="212" t="s">
        <v>509</v>
      </c>
      <c r="E44" s="120"/>
      <c r="F44" s="121"/>
      <c r="G44" s="262"/>
      <c r="H44" s="124"/>
    </row>
    <row r="45" spans="2:8" ht="46.3" x14ac:dyDescent="0.4">
      <c r="B45" s="318"/>
      <c r="C45" s="119" t="s">
        <v>48</v>
      </c>
      <c r="D45" s="212" t="s">
        <v>212</v>
      </c>
      <c r="E45" s="120"/>
      <c r="F45" s="121"/>
      <c r="G45" s="262"/>
      <c r="H45" s="124"/>
    </row>
    <row r="46" spans="2:8" ht="43.75" x14ac:dyDescent="0.4">
      <c r="B46" s="318"/>
      <c r="C46" s="119" t="s">
        <v>49</v>
      </c>
      <c r="D46" s="212" t="s">
        <v>213</v>
      </c>
      <c r="E46" s="121" t="s">
        <v>0</v>
      </c>
      <c r="F46" s="122" t="s">
        <v>817</v>
      </c>
      <c r="G46" s="262">
        <v>1</v>
      </c>
      <c r="H46" s="124" t="s">
        <v>818</v>
      </c>
    </row>
    <row r="47" spans="2:8" ht="43.75" x14ac:dyDescent="0.4">
      <c r="B47" s="318"/>
      <c r="C47" s="119" t="s">
        <v>49</v>
      </c>
      <c r="D47" s="212" t="s">
        <v>213</v>
      </c>
      <c r="E47" s="121" t="s">
        <v>0</v>
      </c>
      <c r="F47" s="122" t="s">
        <v>819</v>
      </c>
      <c r="G47" s="262">
        <v>1</v>
      </c>
      <c r="H47" s="124" t="s">
        <v>820</v>
      </c>
    </row>
    <row r="48" spans="2:8" ht="58.3" x14ac:dyDescent="0.4">
      <c r="B48" s="318"/>
      <c r="C48" s="119" t="s">
        <v>49</v>
      </c>
      <c r="D48" s="212" t="s">
        <v>213</v>
      </c>
      <c r="E48" s="121" t="s">
        <v>0</v>
      </c>
      <c r="F48" s="122" t="s">
        <v>821</v>
      </c>
      <c r="G48" s="262">
        <v>1</v>
      </c>
      <c r="H48" s="124" t="s">
        <v>822</v>
      </c>
    </row>
    <row r="49" spans="2:8" ht="43.75" x14ac:dyDescent="0.4">
      <c r="B49" s="318"/>
      <c r="C49" s="119" t="s">
        <v>49</v>
      </c>
      <c r="D49" s="212" t="s">
        <v>213</v>
      </c>
      <c r="E49" s="120" t="s">
        <v>1</v>
      </c>
      <c r="F49" s="121" t="s">
        <v>1144</v>
      </c>
      <c r="G49" s="262">
        <v>1</v>
      </c>
      <c r="H49" s="124" t="s">
        <v>823</v>
      </c>
    </row>
    <row r="50" spans="2:8" ht="43.75" x14ac:dyDescent="0.4">
      <c r="B50" s="318"/>
      <c r="C50" s="119" t="s">
        <v>49</v>
      </c>
      <c r="D50" s="212" t="s">
        <v>213</v>
      </c>
      <c r="E50" s="120" t="s">
        <v>1</v>
      </c>
      <c r="F50" s="121" t="s">
        <v>1145</v>
      </c>
      <c r="G50" s="262">
        <v>1</v>
      </c>
      <c r="H50" s="124" t="s">
        <v>824</v>
      </c>
    </row>
    <row r="51" spans="2:8" ht="43.75" x14ac:dyDescent="0.4">
      <c r="B51" s="318"/>
      <c r="C51" s="119" t="s">
        <v>49</v>
      </c>
      <c r="D51" s="212" t="s">
        <v>213</v>
      </c>
      <c r="E51" s="120" t="s">
        <v>1</v>
      </c>
      <c r="F51" s="121" t="s">
        <v>1146</v>
      </c>
      <c r="G51" s="262">
        <v>1</v>
      </c>
      <c r="H51" s="124" t="s">
        <v>826</v>
      </c>
    </row>
    <row r="52" spans="2:8" ht="43.75" x14ac:dyDescent="0.4">
      <c r="B52" s="318"/>
      <c r="C52" s="119" t="s">
        <v>49</v>
      </c>
      <c r="D52" s="212" t="s">
        <v>213</v>
      </c>
      <c r="E52" s="120" t="s">
        <v>1</v>
      </c>
      <c r="F52" s="121" t="s">
        <v>1142</v>
      </c>
      <c r="G52" s="262">
        <v>1</v>
      </c>
      <c r="H52" s="124" t="s">
        <v>827</v>
      </c>
    </row>
    <row r="53" spans="2:8" ht="43.75" x14ac:dyDescent="0.4">
      <c r="B53" s="318"/>
      <c r="C53" s="119" t="s">
        <v>49</v>
      </c>
      <c r="D53" s="212" t="s">
        <v>213</v>
      </c>
      <c r="E53" s="120" t="s">
        <v>1</v>
      </c>
      <c r="F53" s="121" t="s">
        <v>1143</v>
      </c>
      <c r="G53" s="262">
        <v>1</v>
      </c>
      <c r="H53" s="124" t="s">
        <v>828</v>
      </c>
    </row>
    <row r="54" spans="2:8" ht="43.75" x14ac:dyDescent="0.4">
      <c r="B54" s="318"/>
      <c r="C54" s="119" t="s">
        <v>49</v>
      </c>
      <c r="D54" s="212" t="s">
        <v>213</v>
      </c>
      <c r="E54" s="120" t="s">
        <v>1</v>
      </c>
      <c r="F54" s="121" t="s">
        <v>1140</v>
      </c>
      <c r="G54" s="262">
        <v>1</v>
      </c>
      <c r="H54" s="124" t="s">
        <v>1095</v>
      </c>
    </row>
    <row r="55" spans="2:8" ht="43.75" x14ac:dyDescent="0.4">
      <c r="B55" s="318"/>
      <c r="C55" s="119" t="s">
        <v>49</v>
      </c>
      <c r="D55" s="212" t="s">
        <v>213</v>
      </c>
      <c r="E55" s="120" t="s">
        <v>1</v>
      </c>
      <c r="F55" s="121" t="s">
        <v>1141</v>
      </c>
      <c r="G55" s="262">
        <v>1</v>
      </c>
      <c r="H55" s="124" t="s">
        <v>1096</v>
      </c>
    </row>
    <row r="56" spans="2:8" ht="43.75" x14ac:dyDescent="0.4">
      <c r="B56" s="318"/>
      <c r="C56" s="119" t="s">
        <v>49</v>
      </c>
      <c r="D56" s="212" t="s">
        <v>213</v>
      </c>
      <c r="E56" s="120" t="s">
        <v>1</v>
      </c>
      <c r="F56" s="121" t="s">
        <v>1136</v>
      </c>
      <c r="G56" s="262">
        <v>1</v>
      </c>
      <c r="H56" s="124" t="s">
        <v>829</v>
      </c>
    </row>
    <row r="57" spans="2:8" ht="43.75" x14ac:dyDescent="0.4">
      <c r="B57" s="318"/>
      <c r="C57" s="119" t="s">
        <v>49</v>
      </c>
      <c r="D57" s="212" t="s">
        <v>213</v>
      </c>
      <c r="E57" s="120" t="s">
        <v>1</v>
      </c>
      <c r="F57" s="121" t="s">
        <v>1139</v>
      </c>
      <c r="G57" s="262">
        <v>1</v>
      </c>
      <c r="H57" s="124" t="s">
        <v>830</v>
      </c>
    </row>
    <row r="58" spans="2:8" ht="34.75" x14ac:dyDescent="0.4">
      <c r="B58" s="318"/>
      <c r="C58" s="119" t="s">
        <v>49</v>
      </c>
      <c r="D58" s="212" t="s">
        <v>213</v>
      </c>
      <c r="E58" s="120" t="s">
        <v>1</v>
      </c>
      <c r="F58" s="121" t="s">
        <v>1138</v>
      </c>
      <c r="G58" s="262">
        <v>1</v>
      </c>
      <c r="H58" s="124" t="s">
        <v>831</v>
      </c>
    </row>
    <row r="59" spans="2:8" ht="43.75" x14ac:dyDescent="0.4">
      <c r="B59" s="318"/>
      <c r="C59" s="119" t="s">
        <v>49</v>
      </c>
      <c r="D59" s="212" t="s">
        <v>213</v>
      </c>
      <c r="E59" s="120" t="s">
        <v>1</v>
      </c>
      <c r="F59" s="121" t="s">
        <v>1135</v>
      </c>
      <c r="G59" s="262">
        <v>1</v>
      </c>
      <c r="H59" s="124" t="s">
        <v>832</v>
      </c>
    </row>
    <row r="60" spans="2:8" ht="43.75" x14ac:dyDescent="0.4">
      <c r="B60" s="318"/>
      <c r="C60" s="119" t="s">
        <v>49</v>
      </c>
      <c r="D60" s="212" t="s">
        <v>213</v>
      </c>
      <c r="E60" s="120" t="s">
        <v>1</v>
      </c>
      <c r="F60" s="121" t="s">
        <v>1137</v>
      </c>
      <c r="G60" s="262">
        <v>1</v>
      </c>
      <c r="H60" s="124" t="s">
        <v>832</v>
      </c>
    </row>
    <row r="61" spans="2:8" ht="34.75" x14ac:dyDescent="0.4">
      <c r="B61" s="318"/>
      <c r="C61" s="119" t="s">
        <v>49</v>
      </c>
      <c r="D61" s="212" t="s">
        <v>213</v>
      </c>
      <c r="E61" s="120" t="s">
        <v>1</v>
      </c>
      <c r="F61" s="121" t="s">
        <v>1147</v>
      </c>
      <c r="G61" s="262">
        <v>1</v>
      </c>
      <c r="H61" s="124" t="s">
        <v>1267</v>
      </c>
    </row>
    <row r="62" spans="2:8" ht="58.3" x14ac:dyDescent="0.4">
      <c r="B62" s="318"/>
      <c r="C62" s="119" t="s">
        <v>49</v>
      </c>
      <c r="D62" s="212" t="s">
        <v>213</v>
      </c>
      <c r="E62" s="120" t="s">
        <v>1</v>
      </c>
      <c r="F62" s="121" t="s">
        <v>1142</v>
      </c>
      <c r="G62" s="262">
        <v>-1</v>
      </c>
      <c r="H62" s="136" t="s">
        <v>833</v>
      </c>
    </row>
    <row r="63" spans="2:8" ht="58.3" x14ac:dyDescent="0.4">
      <c r="B63" s="318"/>
      <c r="C63" s="119" t="s">
        <v>49</v>
      </c>
      <c r="D63" s="212" t="s">
        <v>213</v>
      </c>
      <c r="E63" s="120" t="s">
        <v>1</v>
      </c>
      <c r="F63" s="121" t="s">
        <v>1138</v>
      </c>
      <c r="G63" s="262">
        <v>-1</v>
      </c>
      <c r="H63" s="124" t="s">
        <v>834</v>
      </c>
    </row>
    <row r="64" spans="2:8" ht="43.75" x14ac:dyDescent="0.4">
      <c r="B64" s="318"/>
      <c r="C64" s="119" t="s">
        <v>49</v>
      </c>
      <c r="D64" s="212" t="s">
        <v>213</v>
      </c>
      <c r="E64" s="120" t="s">
        <v>1</v>
      </c>
      <c r="F64" s="121" t="s">
        <v>1135</v>
      </c>
      <c r="G64" s="262">
        <v>-1</v>
      </c>
      <c r="H64" s="124" t="s">
        <v>835</v>
      </c>
    </row>
    <row r="65" spans="2:8" ht="58.3" x14ac:dyDescent="0.4">
      <c r="B65" s="318"/>
      <c r="C65" s="119" t="s">
        <v>49</v>
      </c>
      <c r="D65" s="212" t="s">
        <v>213</v>
      </c>
      <c r="E65" s="120" t="s">
        <v>1</v>
      </c>
      <c r="F65" s="121" t="s">
        <v>1137</v>
      </c>
      <c r="G65" s="262">
        <v>-1</v>
      </c>
      <c r="H65" s="124" t="s">
        <v>1097</v>
      </c>
    </row>
    <row r="66" spans="2:8" ht="43.75" x14ac:dyDescent="0.4">
      <c r="B66" s="318"/>
      <c r="C66" s="119" t="s">
        <v>49</v>
      </c>
      <c r="D66" s="212" t="s">
        <v>213</v>
      </c>
      <c r="E66" s="120" t="s">
        <v>1</v>
      </c>
      <c r="F66" s="121" t="s">
        <v>1139</v>
      </c>
      <c r="G66" s="262">
        <v>-1</v>
      </c>
      <c r="H66" s="124" t="s">
        <v>836</v>
      </c>
    </row>
    <row r="67" spans="2:8" ht="34.75" x14ac:dyDescent="0.4">
      <c r="B67" s="318"/>
      <c r="C67" s="119" t="s">
        <v>49</v>
      </c>
      <c r="D67" s="212" t="s">
        <v>213</v>
      </c>
      <c r="E67" s="120" t="s">
        <v>1</v>
      </c>
      <c r="F67" s="121" t="s">
        <v>1147</v>
      </c>
      <c r="G67" s="262">
        <v>-1</v>
      </c>
      <c r="H67" s="124" t="s">
        <v>838</v>
      </c>
    </row>
    <row r="68" spans="2:8" ht="34.75" x14ac:dyDescent="0.4">
      <c r="B68" s="318"/>
      <c r="C68" s="119" t="s">
        <v>49</v>
      </c>
      <c r="D68" s="212" t="s">
        <v>213</v>
      </c>
      <c r="E68" s="120" t="s">
        <v>1</v>
      </c>
      <c r="F68" s="121" t="s">
        <v>1143</v>
      </c>
      <c r="G68" s="262">
        <v>-1</v>
      </c>
      <c r="H68" s="124" t="s">
        <v>839</v>
      </c>
    </row>
    <row r="69" spans="2:8" ht="34.75" x14ac:dyDescent="0.4">
      <c r="B69" s="318"/>
      <c r="C69" s="119" t="s">
        <v>50</v>
      </c>
      <c r="D69" s="212" t="s">
        <v>214</v>
      </c>
      <c r="E69" s="120"/>
      <c r="F69" s="121"/>
      <c r="G69" s="262"/>
      <c r="H69" s="124"/>
    </row>
    <row r="70" spans="2:8" ht="23.15" x14ac:dyDescent="0.4">
      <c r="B70" s="318"/>
      <c r="C70" s="119" t="s">
        <v>51</v>
      </c>
      <c r="D70" s="212" t="s">
        <v>215</v>
      </c>
      <c r="E70" s="120"/>
      <c r="F70" s="121"/>
      <c r="G70" s="262"/>
      <c r="H70" s="124"/>
    </row>
    <row r="71" spans="2:8" ht="57.9" x14ac:dyDescent="0.4">
      <c r="B71" s="318"/>
      <c r="C71" s="119" t="s">
        <v>52</v>
      </c>
      <c r="D71" s="212" t="s">
        <v>216</v>
      </c>
      <c r="E71" s="120"/>
      <c r="F71" s="121"/>
      <c r="G71" s="262"/>
      <c r="H71" s="124"/>
    </row>
    <row r="72" spans="2:8" ht="46.3" x14ac:dyDescent="0.4">
      <c r="B72" s="318"/>
      <c r="C72" s="119" t="s">
        <v>53</v>
      </c>
      <c r="D72" s="212" t="s">
        <v>217</v>
      </c>
      <c r="E72" s="126" t="s">
        <v>1</v>
      </c>
      <c r="F72" s="121" t="s">
        <v>1134</v>
      </c>
      <c r="G72" s="262">
        <v>1</v>
      </c>
      <c r="H72" s="128" t="s">
        <v>840</v>
      </c>
    </row>
    <row r="73" spans="2:8" ht="34.75" x14ac:dyDescent="0.4">
      <c r="B73" s="318"/>
      <c r="C73" s="119" t="s">
        <v>54</v>
      </c>
      <c r="D73" s="212" t="s">
        <v>218</v>
      </c>
      <c r="E73" s="126" t="s">
        <v>1</v>
      </c>
      <c r="F73" s="121" t="s">
        <v>1134</v>
      </c>
      <c r="G73" s="262">
        <v>1</v>
      </c>
      <c r="H73" s="128" t="s">
        <v>1293</v>
      </c>
    </row>
    <row r="74" spans="2:8" ht="43.75" x14ac:dyDescent="0.4">
      <c r="B74" s="318"/>
      <c r="C74" s="119" t="s">
        <v>54</v>
      </c>
      <c r="D74" s="212" t="s">
        <v>218</v>
      </c>
      <c r="E74" s="121" t="s">
        <v>0</v>
      </c>
      <c r="F74" s="122" t="s">
        <v>817</v>
      </c>
      <c r="G74" s="262">
        <v>1</v>
      </c>
      <c r="H74" s="124" t="s">
        <v>818</v>
      </c>
    </row>
    <row r="75" spans="2:8" ht="43.75" x14ac:dyDescent="0.4">
      <c r="B75" s="318"/>
      <c r="C75" s="119" t="s">
        <v>54</v>
      </c>
      <c r="D75" s="212" t="s">
        <v>218</v>
      </c>
      <c r="E75" s="121" t="s">
        <v>0</v>
      </c>
      <c r="F75" s="122" t="s">
        <v>819</v>
      </c>
      <c r="G75" s="262">
        <v>1</v>
      </c>
      <c r="H75" s="124" t="s">
        <v>820</v>
      </c>
    </row>
    <row r="76" spans="2:8" ht="58.3" x14ac:dyDescent="0.4">
      <c r="B76" s="318"/>
      <c r="C76" s="119" t="s">
        <v>54</v>
      </c>
      <c r="D76" s="212" t="s">
        <v>218</v>
      </c>
      <c r="E76" s="121" t="s">
        <v>0</v>
      </c>
      <c r="F76" s="122" t="s">
        <v>821</v>
      </c>
      <c r="G76" s="262">
        <v>1</v>
      </c>
      <c r="H76" s="124" t="s">
        <v>822</v>
      </c>
    </row>
    <row r="77" spans="2:8" ht="34.75" x14ac:dyDescent="0.4">
      <c r="B77" s="318"/>
      <c r="C77" s="119" t="s">
        <v>54</v>
      </c>
      <c r="D77" s="212" t="s">
        <v>218</v>
      </c>
      <c r="E77" s="120" t="s">
        <v>1</v>
      </c>
      <c r="F77" s="121" t="s">
        <v>1144</v>
      </c>
      <c r="G77" s="262">
        <v>1</v>
      </c>
      <c r="H77" s="124" t="s">
        <v>841</v>
      </c>
    </row>
    <row r="78" spans="2:8" ht="34.75" x14ac:dyDescent="0.4">
      <c r="B78" s="318"/>
      <c r="C78" s="119" t="s">
        <v>54</v>
      </c>
      <c r="D78" s="212" t="s">
        <v>218</v>
      </c>
      <c r="E78" s="120" t="s">
        <v>1</v>
      </c>
      <c r="F78" s="121" t="s">
        <v>1145</v>
      </c>
      <c r="G78" s="262">
        <v>1</v>
      </c>
      <c r="H78" s="124" t="s">
        <v>842</v>
      </c>
    </row>
    <row r="79" spans="2:8" ht="34.75" x14ac:dyDescent="0.4">
      <c r="B79" s="318"/>
      <c r="C79" s="119" t="s">
        <v>54</v>
      </c>
      <c r="D79" s="212" t="s">
        <v>218</v>
      </c>
      <c r="E79" s="120" t="s">
        <v>1</v>
      </c>
      <c r="F79" s="121" t="s">
        <v>1146</v>
      </c>
      <c r="G79" s="262">
        <v>1</v>
      </c>
      <c r="H79" s="124" t="s">
        <v>843</v>
      </c>
    </row>
    <row r="80" spans="2:8" ht="34.75" x14ac:dyDescent="0.4">
      <c r="B80" s="318"/>
      <c r="C80" s="119" t="s">
        <v>54</v>
      </c>
      <c r="D80" s="212" t="s">
        <v>218</v>
      </c>
      <c r="E80" s="120" t="s">
        <v>1</v>
      </c>
      <c r="F80" s="121" t="s">
        <v>1142</v>
      </c>
      <c r="G80" s="262">
        <v>1</v>
      </c>
      <c r="H80" s="124" t="s">
        <v>844</v>
      </c>
    </row>
    <row r="81" spans="2:8" ht="34.75" x14ac:dyDescent="0.4">
      <c r="B81" s="318"/>
      <c r="C81" s="119" t="s">
        <v>54</v>
      </c>
      <c r="D81" s="212" t="s">
        <v>218</v>
      </c>
      <c r="E81" s="120" t="s">
        <v>1</v>
      </c>
      <c r="F81" s="121" t="s">
        <v>1143</v>
      </c>
      <c r="G81" s="262">
        <v>1</v>
      </c>
      <c r="H81" s="124" t="s">
        <v>845</v>
      </c>
    </row>
    <row r="82" spans="2:8" ht="34.75" x14ac:dyDescent="0.4">
      <c r="B82" s="318"/>
      <c r="C82" s="119" t="s">
        <v>54</v>
      </c>
      <c r="D82" s="212" t="s">
        <v>218</v>
      </c>
      <c r="E82" s="120" t="s">
        <v>1</v>
      </c>
      <c r="F82" s="121" t="s">
        <v>1140</v>
      </c>
      <c r="G82" s="262">
        <v>1</v>
      </c>
      <c r="H82" s="124" t="s">
        <v>1098</v>
      </c>
    </row>
    <row r="83" spans="2:8" ht="34.75" x14ac:dyDescent="0.4">
      <c r="B83" s="318"/>
      <c r="C83" s="119" t="s">
        <v>54</v>
      </c>
      <c r="D83" s="212" t="s">
        <v>218</v>
      </c>
      <c r="E83" s="120" t="s">
        <v>1</v>
      </c>
      <c r="F83" s="121" t="s">
        <v>1141</v>
      </c>
      <c r="G83" s="262">
        <v>1</v>
      </c>
      <c r="H83" s="124" t="s">
        <v>1098</v>
      </c>
    </row>
    <row r="84" spans="2:8" ht="43.75" x14ac:dyDescent="0.4">
      <c r="B84" s="318"/>
      <c r="C84" s="119" t="s">
        <v>54</v>
      </c>
      <c r="D84" s="212" t="s">
        <v>218</v>
      </c>
      <c r="E84" s="120" t="s">
        <v>1</v>
      </c>
      <c r="F84" s="121" t="s">
        <v>1136</v>
      </c>
      <c r="G84" s="262">
        <v>1</v>
      </c>
      <c r="H84" s="124" t="s">
        <v>846</v>
      </c>
    </row>
    <row r="85" spans="2:8" ht="34.75" x14ac:dyDescent="0.4">
      <c r="B85" s="318"/>
      <c r="C85" s="119" t="s">
        <v>54</v>
      </c>
      <c r="D85" s="212" t="s">
        <v>218</v>
      </c>
      <c r="E85" s="120" t="s">
        <v>1</v>
      </c>
      <c r="F85" s="121" t="s">
        <v>1139</v>
      </c>
      <c r="G85" s="262">
        <v>1</v>
      </c>
      <c r="H85" s="124" t="s">
        <v>847</v>
      </c>
    </row>
    <row r="86" spans="2:8" ht="34.75" x14ac:dyDescent="0.4">
      <c r="B86" s="318"/>
      <c r="C86" s="119" t="s">
        <v>54</v>
      </c>
      <c r="D86" s="212" t="s">
        <v>218</v>
      </c>
      <c r="E86" s="120" t="s">
        <v>1</v>
      </c>
      <c r="F86" s="121" t="s">
        <v>1138</v>
      </c>
      <c r="G86" s="262">
        <v>1</v>
      </c>
      <c r="H86" s="124" t="s">
        <v>831</v>
      </c>
    </row>
    <row r="87" spans="2:8" ht="43.75" x14ac:dyDescent="0.4">
      <c r="B87" s="318"/>
      <c r="C87" s="119" t="s">
        <v>54</v>
      </c>
      <c r="D87" s="212" t="s">
        <v>218</v>
      </c>
      <c r="E87" s="120" t="s">
        <v>1</v>
      </c>
      <c r="F87" s="121" t="s">
        <v>1135</v>
      </c>
      <c r="G87" s="262">
        <v>1</v>
      </c>
      <c r="H87" s="124" t="s">
        <v>832</v>
      </c>
    </row>
    <row r="88" spans="2:8" ht="43.75" x14ac:dyDescent="0.4">
      <c r="B88" s="318"/>
      <c r="C88" s="119" t="s">
        <v>54</v>
      </c>
      <c r="D88" s="212" t="s">
        <v>218</v>
      </c>
      <c r="E88" s="120" t="s">
        <v>1</v>
      </c>
      <c r="F88" s="121" t="s">
        <v>1137</v>
      </c>
      <c r="G88" s="262">
        <v>1</v>
      </c>
      <c r="H88" s="124" t="s">
        <v>832</v>
      </c>
    </row>
    <row r="89" spans="2:8" ht="34.75" x14ac:dyDescent="0.4">
      <c r="B89" s="318"/>
      <c r="C89" s="119" t="s">
        <v>54</v>
      </c>
      <c r="D89" s="212" t="s">
        <v>213</v>
      </c>
      <c r="E89" s="120" t="s">
        <v>1</v>
      </c>
      <c r="F89" s="121" t="s">
        <v>1147</v>
      </c>
      <c r="G89" s="262">
        <v>1</v>
      </c>
      <c r="H89" s="124" t="s">
        <v>1268</v>
      </c>
    </row>
    <row r="90" spans="2:8" ht="58.3" x14ac:dyDescent="0.4">
      <c r="B90" s="318"/>
      <c r="C90" s="119" t="s">
        <v>54</v>
      </c>
      <c r="D90" s="212" t="s">
        <v>218</v>
      </c>
      <c r="E90" s="120" t="s">
        <v>1</v>
      </c>
      <c r="F90" s="121" t="s">
        <v>1142</v>
      </c>
      <c r="G90" s="262">
        <v>-1</v>
      </c>
      <c r="H90" s="136" t="s">
        <v>833</v>
      </c>
    </row>
    <row r="91" spans="2:8" ht="43.75" x14ac:dyDescent="0.4">
      <c r="B91" s="318"/>
      <c r="C91" s="119" t="s">
        <v>54</v>
      </c>
      <c r="D91" s="212" t="s">
        <v>218</v>
      </c>
      <c r="E91" s="120" t="s">
        <v>1</v>
      </c>
      <c r="F91" s="121" t="s">
        <v>1135</v>
      </c>
      <c r="G91" s="262">
        <v>-1</v>
      </c>
      <c r="H91" s="124" t="s">
        <v>848</v>
      </c>
    </row>
    <row r="92" spans="2:8" ht="72.900000000000006" x14ac:dyDescent="0.4">
      <c r="B92" s="318"/>
      <c r="C92" s="119" t="s">
        <v>54</v>
      </c>
      <c r="D92" s="212" t="s">
        <v>218</v>
      </c>
      <c r="E92" s="120" t="s">
        <v>1</v>
      </c>
      <c r="F92" s="121" t="s">
        <v>1138</v>
      </c>
      <c r="G92" s="262">
        <v>-1</v>
      </c>
      <c r="H92" s="124" t="s">
        <v>849</v>
      </c>
    </row>
    <row r="93" spans="2:8" ht="43.75" x14ac:dyDescent="0.4">
      <c r="B93" s="318"/>
      <c r="C93" s="119" t="s">
        <v>54</v>
      </c>
      <c r="D93" s="212" t="s">
        <v>218</v>
      </c>
      <c r="E93" s="120" t="s">
        <v>1</v>
      </c>
      <c r="F93" s="121" t="s">
        <v>1137</v>
      </c>
      <c r="G93" s="262">
        <v>-1</v>
      </c>
      <c r="H93" s="124" t="s">
        <v>850</v>
      </c>
    </row>
    <row r="94" spans="2:8" ht="43.75" x14ac:dyDescent="0.4">
      <c r="B94" s="318"/>
      <c r="C94" s="119" t="s">
        <v>54</v>
      </c>
      <c r="D94" s="212" t="s">
        <v>218</v>
      </c>
      <c r="E94" s="120" t="s">
        <v>1</v>
      </c>
      <c r="F94" s="121" t="s">
        <v>1139</v>
      </c>
      <c r="G94" s="262">
        <v>-1</v>
      </c>
      <c r="H94" s="124" t="s">
        <v>836</v>
      </c>
    </row>
    <row r="95" spans="2:8" ht="43.75" x14ac:dyDescent="0.4">
      <c r="B95" s="318"/>
      <c r="C95" s="119" t="s">
        <v>54</v>
      </c>
      <c r="D95" s="212" t="s">
        <v>218</v>
      </c>
      <c r="E95" s="120" t="s">
        <v>1</v>
      </c>
      <c r="F95" s="121" t="s">
        <v>1147</v>
      </c>
      <c r="G95" s="262">
        <v>-1</v>
      </c>
      <c r="H95" s="124" t="s">
        <v>851</v>
      </c>
    </row>
    <row r="96" spans="2:8" ht="34.75" x14ac:dyDescent="0.4">
      <c r="B96" s="318" t="s">
        <v>23</v>
      </c>
      <c r="C96" s="119" t="s">
        <v>55</v>
      </c>
      <c r="D96" s="212" t="s">
        <v>219</v>
      </c>
      <c r="E96" s="120"/>
      <c r="F96" s="121"/>
      <c r="G96" s="262"/>
      <c r="H96" s="124"/>
    </row>
    <row r="97" spans="2:9" ht="46.3" x14ac:dyDescent="0.4">
      <c r="B97" s="318"/>
      <c r="C97" s="119" t="s">
        <v>56</v>
      </c>
      <c r="D97" s="212" t="s">
        <v>220</v>
      </c>
      <c r="E97" s="126" t="s">
        <v>1</v>
      </c>
      <c r="F97" s="121" t="s">
        <v>1134</v>
      </c>
      <c r="G97" s="262">
        <v>1</v>
      </c>
      <c r="H97" s="128" t="s">
        <v>852</v>
      </c>
    </row>
    <row r="98" spans="2:9" ht="34.75" x14ac:dyDescent="0.4">
      <c r="B98" s="318"/>
      <c r="C98" s="119" t="s">
        <v>57</v>
      </c>
      <c r="D98" s="212" t="s">
        <v>221</v>
      </c>
      <c r="E98" s="126" t="s">
        <v>1</v>
      </c>
      <c r="F98" s="121" t="s">
        <v>1134</v>
      </c>
      <c r="G98" s="262">
        <v>1</v>
      </c>
      <c r="H98" s="195" t="s">
        <v>1153</v>
      </c>
      <c r="I98" s="78"/>
    </row>
    <row r="99" spans="2:9" ht="46.3" x14ac:dyDescent="0.4">
      <c r="B99" s="318"/>
      <c r="C99" s="119" t="s">
        <v>58</v>
      </c>
      <c r="D99" s="212" t="s">
        <v>222</v>
      </c>
      <c r="E99" s="120"/>
      <c r="F99" s="121"/>
      <c r="G99" s="262"/>
      <c r="H99" s="124"/>
    </row>
    <row r="100" spans="2:9" ht="57.9" x14ac:dyDescent="0.4">
      <c r="B100" s="318"/>
      <c r="C100" s="119" t="s">
        <v>59</v>
      </c>
      <c r="D100" s="212" t="s">
        <v>223</v>
      </c>
      <c r="E100" s="120"/>
      <c r="F100" s="121"/>
      <c r="G100" s="262"/>
      <c r="H100" s="124"/>
    </row>
    <row r="101" spans="2:9" ht="34.75" x14ac:dyDescent="0.4">
      <c r="B101" s="318"/>
      <c r="C101" s="119" t="s">
        <v>60</v>
      </c>
      <c r="D101" s="212" t="s">
        <v>224</v>
      </c>
      <c r="E101" s="120"/>
      <c r="F101" s="121"/>
      <c r="G101" s="262"/>
      <c r="H101" s="124"/>
    </row>
    <row r="102" spans="2:9" ht="92.6" x14ac:dyDescent="0.4">
      <c r="B102" s="318"/>
      <c r="C102" s="119" t="s">
        <v>61</v>
      </c>
      <c r="D102" s="212" t="s">
        <v>225</v>
      </c>
      <c r="E102" s="120"/>
      <c r="F102" s="121"/>
      <c r="G102" s="262"/>
      <c r="H102" s="124"/>
    </row>
    <row r="103" spans="2:9" ht="23.15" x14ac:dyDescent="0.4">
      <c r="B103" s="318" t="s">
        <v>24</v>
      </c>
      <c r="C103" s="119" t="s">
        <v>62</v>
      </c>
      <c r="D103" s="212" t="s">
        <v>226</v>
      </c>
      <c r="E103" s="120"/>
      <c r="F103" s="121"/>
      <c r="G103" s="262"/>
      <c r="H103" s="124"/>
    </row>
    <row r="104" spans="2:9" ht="34.75" x14ac:dyDescent="0.4">
      <c r="B104" s="318"/>
      <c r="C104" s="119" t="s">
        <v>63</v>
      </c>
      <c r="D104" s="212" t="s">
        <v>227</v>
      </c>
      <c r="E104" s="120"/>
      <c r="F104" s="121"/>
      <c r="G104" s="262"/>
      <c r="H104" s="124"/>
    </row>
    <row r="105" spans="2:9" ht="23.15" x14ac:dyDescent="0.4">
      <c r="B105" s="318"/>
      <c r="C105" s="119" t="s">
        <v>64</v>
      </c>
      <c r="D105" s="212" t="s">
        <v>228</v>
      </c>
      <c r="E105" s="120"/>
      <c r="F105" s="121"/>
      <c r="G105" s="262"/>
      <c r="H105" s="124"/>
    </row>
    <row r="106" spans="2:9" ht="57.9" x14ac:dyDescent="0.4">
      <c r="B106" s="318"/>
      <c r="C106" s="119" t="s">
        <v>65</v>
      </c>
      <c r="D106" s="212" t="s">
        <v>229</v>
      </c>
      <c r="E106" s="120"/>
      <c r="F106" s="121"/>
      <c r="G106" s="262"/>
      <c r="H106" s="124"/>
    </row>
    <row r="107" spans="2:9" ht="43.75" x14ac:dyDescent="0.4">
      <c r="B107" s="318"/>
      <c r="C107" s="119" t="s">
        <v>66</v>
      </c>
      <c r="D107" s="212" t="s">
        <v>230</v>
      </c>
      <c r="E107" s="126" t="s">
        <v>1</v>
      </c>
      <c r="F107" s="121" t="s">
        <v>1134</v>
      </c>
      <c r="G107" s="262">
        <v>1</v>
      </c>
      <c r="H107" s="195" t="s">
        <v>1154</v>
      </c>
    </row>
    <row r="108" spans="2:9" ht="69.45" x14ac:dyDescent="0.4">
      <c r="B108" s="318"/>
      <c r="C108" s="119" t="s">
        <v>67</v>
      </c>
      <c r="D108" s="212" t="s">
        <v>231</v>
      </c>
      <c r="E108" s="120"/>
      <c r="F108" s="121"/>
      <c r="G108" s="262"/>
      <c r="H108" s="124"/>
    </row>
    <row r="109" spans="2:9" ht="29.15" x14ac:dyDescent="0.4">
      <c r="B109" s="321" t="s">
        <v>25</v>
      </c>
      <c r="C109" s="119" t="s">
        <v>68</v>
      </c>
      <c r="D109" s="212" t="s">
        <v>232</v>
      </c>
      <c r="E109" s="126" t="s">
        <v>1</v>
      </c>
      <c r="F109" s="121" t="s">
        <v>1140</v>
      </c>
      <c r="G109" s="262">
        <v>-1</v>
      </c>
      <c r="H109" s="128" t="s">
        <v>853</v>
      </c>
    </row>
    <row r="110" spans="2:9" ht="29.15" x14ac:dyDescent="0.4">
      <c r="B110" s="322"/>
      <c r="C110" s="119" t="s">
        <v>68</v>
      </c>
      <c r="D110" s="212" t="s">
        <v>232</v>
      </c>
      <c r="E110" s="126" t="s">
        <v>1</v>
      </c>
      <c r="F110" s="121" t="s">
        <v>1141</v>
      </c>
      <c r="G110" s="262">
        <v>-1</v>
      </c>
      <c r="H110" s="128" t="s">
        <v>853</v>
      </c>
    </row>
    <row r="111" spans="2:9" ht="29.15" x14ac:dyDescent="0.4">
      <c r="B111" s="322"/>
      <c r="C111" s="119" t="s">
        <v>68</v>
      </c>
      <c r="D111" s="212" t="s">
        <v>232</v>
      </c>
      <c r="E111" s="126" t="s">
        <v>1</v>
      </c>
      <c r="F111" s="121" t="s">
        <v>1135</v>
      </c>
      <c r="G111" s="262">
        <v>-1</v>
      </c>
      <c r="H111" s="128" t="s">
        <v>854</v>
      </c>
    </row>
    <row r="112" spans="2:9" ht="29.15" x14ac:dyDescent="0.4">
      <c r="B112" s="322"/>
      <c r="C112" s="119" t="s">
        <v>68</v>
      </c>
      <c r="D112" s="212" t="s">
        <v>232</v>
      </c>
      <c r="E112" s="126" t="s">
        <v>1</v>
      </c>
      <c r="F112" s="121" t="s">
        <v>1137</v>
      </c>
      <c r="G112" s="262">
        <v>-1</v>
      </c>
      <c r="H112" s="128" t="s">
        <v>854</v>
      </c>
    </row>
    <row r="113" spans="2:8" ht="46.3" x14ac:dyDescent="0.4">
      <c r="B113" s="322"/>
      <c r="C113" s="119" t="s">
        <v>69</v>
      </c>
      <c r="D113" s="212" t="s">
        <v>233</v>
      </c>
      <c r="E113" s="120"/>
      <c r="F113" s="121"/>
      <c r="G113" s="262"/>
      <c r="H113" s="124"/>
    </row>
    <row r="114" spans="2:8" ht="57.9" x14ac:dyDescent="0.4">
      <c r="B114" s="322"/>
      <c r="C114" s="119" t="s">
        <v>70</v>
      </c>
      <c r="D114" s="212" t="s">
        <v>234</v>
      </c>
      <c r="E114" s="120" t="s">
        <v>0</v>
      </c>
      <c r="F114" s="122" t="s">
        <v>817</v>
      </c>
      <c r="G114" s="262">
        <v>1</v>
      </c>
      <c r="H114" s="128" t="s">
        <v>855</v>
      </c>
    </row>
    <row r="115" spans="2:8" ht="57.9" x14ac:dyDescent="0.4">
      <c r="B115" s="322"/>
      <c r="C115" s="119" t="s">
        <v>70</v>
      </c>
      <c r="D115" s="212" t="s">
        <v>234</v>
      </c>
      <c r="E115" s="120" t="s">
        <v>0</v>
      </c>
      <c r="F115" s="125" t="s">
        <v>819</v>
      </c>
      <c r="G115" s="262">
        <v>1</v>
      </c>
      <c r="H115" s="128" t="s">
        <v>855</v>
      </c>
    </row>
    <row r="116" spans="2:8" ht="57.9" x14ac:dyDescent="0.4">
      <c r="B116" s="322"/>
      <c r="C116" s="119" t="s">
        <v>70</v>
      </c>
      <c r="D116" s="212" t="s">
        <v>234</v>
      </c>
      <c r="E116" s="120" t="s">
        <v>0</v>
      </c>
      <c r="F116" s="122" t="s">
        <v>821</v>
      </c>
      <c r="G116" s="262">
        <v>1</v>
      </c>
      <c r="H116" s="128" t="s">
        <v>856</v>
      </c>
    </row>
    <row r="117" spans="2:8" ht="57.9" x14ac:dyDescent="0.4">
      <c r="B117" s="322"/>
      <c r="C117" s="119" t="s">
        <v>70</v>
      </c>
      <c r="D117" s="212" t="s">
        <v>234</v>
      </c>
      <c r="E117" s="126" t="s">
        <v>1</v>
      </c>
      <c r="F117" s="121" t="s">
        <v>1140</v>
      </c>
      <c r="G117" s="262">
        <v>1</v>
      </c>
      <c r="H117" s="124" t="s">
        <v>857</v>
      </c>
    </row>
    <row r="118" spans="2:8" ht="57.9" x14ac:dyDescent="0.4">
      <c r="B118" s="322"/>
      <c r="C118" s="119" t="s">
        <v>70</v>
      </c>
      <c r="D118" s="212" t="s">
        <v>234</v>
      </c>
      <c r="E118" s="126" t="s">
        <v>1</v>
      </c>
      <c r="F118" s="121" t="s">
        <v>1141</v>
      </c>
      <c r="G118" s="262">
        <v>1</v>
      </c>
      <c r="H118" s="124" t="s">
        <v>858</v>
      </c>
    </row>
    <row r="119" spans="2:8" ht="57.9" x14ac:dyDescent="0.4">
      <c r="B119" s="322"/>
      <c r="C119" s="119" t="s">
        <v>70</v>
      </c>
      <c r="D119" s="212" t="s">
        <v>234</v>
      </c>
      <c r="E119" s="120" t="s">
        <v>1</v>
      </c>
      <c r="F119" s="121" t="s">
        <v>1144</v>
      </c>
      <c r="G119" s="262">
        <v>1</v>
      </c>
      <c r="H119" s="124" t="s">
        <v>859</v>
      </c>
    </row>
    <row r="120" spans="2:8" ht="57.9" x14ac:dyDescent="0.4">
      <c r="B120" s="322"/>
      <c r="C120" s="119" t="s">
        <v>70</v>
      </c>
      <c r="D120" s="212" t="s">
        <v>234</v>
      </c>
      <c r="E120" s="120" t="s">
        <v>1</v>
      </c>
      <c r="F120" s="121" t="s">
        <v>1146</v>
      </c>
      <c r="G120" s="262">
        <v>1</v>
      </c>
      <c r="H120" s="124" t="s">
        <v>860</v>
      </c>
    </row>
    <row r="121" spans="2:8" ht="57.9" x14ac:dyDescent="0.4">
      <c r="B121" s="322"/>
      <c r="C121" s="119" t="s">
        <v>70</v>
      </c>
      <c r="D121" s="212" t="s">
        <v>234</v>
      </c>
      <c r="E121" s="120" t="s">
        <v>1</v>
      </c>
      <c r="F121" s="121" t="s">
        <v>1143</v>
      </c>
      <c r="G121" s="262">
        <v>1</v>
      </c>
      <c r="H121" s="124" t="s">
        <v>861</v>
      </c>
    </row>
    <row r="122" spans="2:8" ht="57.9" x14ac:dyDescent="0.4">
      <c r="B122" s="322"/>
      <c r="C122" s="119" t="s">
        <v>70</v>
      </c>
      <c r="D122" s="212" t="s">
        <v>234</v>
      </c>
      <c r="E122" s="120" t="s">
        <v>1</v>
      </c>
      <c r="F122" s="121" t="s">
        <v>1136</v>
      </c>
      <c r="G122" s="262">
        <v>1</v>
      </c>
      <c r="H122" s="124" t="s">
        <v>862</v>
      </c>
    </row>
    <row r="123" spans="2:8" ht="58.3" x14ac:dyDescent="0.4">
      <c r="B123" s="322"/>
      <c r="C123" s="119" t="s">
        <v>70</v>
      </c>
      <c r="D123" s="212" t="s">
        <v>234</v>
      </c>
      <c r="E123" s="120" t="s">
        <v>1</v>
      </c>
      <c r="F123" s="121" t="s">
        <v>1145</v>
      </c>
      <c r="G123" s="262">
        <v>-1</v>
      </c>
      <c r="H123" s="124" t="s">
        <v>863</v>
      </c>
    </row>
    <row r="124" spans="2:8" ht="58.3" x14ac:dyDescent="0.4">
      <c r="B124" s="322"/>
      <c r="C124" s="119" t="s">
        <v>70</v>
      </c>
      <c r="D124" s="212" t="s">
        <v>234</v>
      </c>
      <c r="E124" s="120" t="s">
        <v>1</v>
      </c>
      <c r="F124" s="121" t="s">
        <v>1142</v>
      </c>
      <c r="G124" s="262">
        <v>-1</v>
      </c>
      <c r="H124" s="124" t="s">
        <v>863</v>
      </c>
    </row>
    <row r="125" spans="2:8" ht="57.9" x14ac:dyDescent="0.4">
      <c r="B125" s="322"/>
      <c r="C125" s="119" t="s">
        <v>70</v>
      </c>
      <c r="D125" s="212" t="s">
        <v>234</v>
      </c>
      <c r="E125" s="120" t="s">
        <v>1</v>
      </c>
      <c r="F125" s="121" t="s">
        <v>1135</v>
      </c>
      <c r="G125" s="262">
        <v>-1</v>
      </c>
      <c r="H125" s="124" t="s">
        <v>864</v>
      </c>
    </row>
    <row r="126" spans="2:8" ht="57.9" x14ac:dyDescent="0.4">
      <c r="B126" s="322"/>
      <c r="C126" s="119" t="s">
        <v>70</v>
      </c>
      <c r="D126" s="212" t="s">
        <v>234</v>
      </c>
      <c r="E126" s="120" t="s">
        <v>1</v>
      </c>
      <c r="F126" s="121" t="s">
        <v>1137</v>
      </c>
      <c r="G126" s="262">
        <v>-1</v>
      </c>
      <c r="H126" s="124" t="s">
        <v>864</v>
      </c>
    </row>
    <row r="127" spans="2:8" ht="57.9" x14ac:dyDescent="0.4">
      <c r="B127" s="322"/>
      <c r="C127" s="119" t="s">
        <v>70</v>
      </c>
      <c r="D127" s="212" t="s">
        <v>234</v>
      </c>
      <c r="E127" s="120" t="s">
        <v>1</v>
      </c>
      <c r="F127" s="121" t="s">
        <v>1139</v>
      </c>
      <c r="G127" s="262">
        <v>-1</v>
      </c>
      <c r="H127" s="124" t="s">
        <v>865</v>
      </c>
    </row>
    <row r="128" spans="2:8" ht="57.9" x14ac:dyDescent="0.4">
      <c r="B128" s="322"/>
      <c r="C128" s="119" t="s">
        <v>70</v>
      </c>
      <c r="D128" s="212" t="s">
        <v>234</v>
      </c>
      <c r="E128" s="120" t="s">
        <v>1</v>
      </c>
      <c r="F128" s="121" t="s">
        <v>1138</v>
      </c>
      <c r="G128" s="262">
        <v>-1</v>
      </c>
      <c r="H128" s="124" t="s">
        <v>866</v>
      </c>
    </row>
    <row r="129" spans="2:8" ht="57.9" x14ac:dyDescent="0.4">
      <c r="B129" s="322"/>
      <c r="C129" s="119" t="s">
        <v>70</v>
      </c>
      <c r="D129" s="212" t="s">
        <v>234</v>
      </c>
      <c r="E129" s="120" t="s">
        <v>1</v>
      </c>
      <c r="F129" s="121" t="s">
        <v>1147</v>
      </c>
      <c r="G129" s="262">
        <v>-1</v>
      </c>
      <c r="H129" s="124" t="s">
        <v>867</v>
      </c>
    </row>
    <row r="130" spans="2:8" ht="57.9" x14ac:dyDescent="0.4">
      <c r="B130" s="322"/>
      <c r="C130" s="119" t="s">
        <v>71</v>
      </c>
      <c r="D130" s="212" t="s">
        <v>235</v>
      </c>
      <c r="E130" s="126" t="s">
        <v>1</v>
      </c>
      <c r="F130" s="121" t="s">
        <v>1145</v>
      </c>
      <c r="G130" s="262">
        <v>-1</v>
      </c>
      <c r="H130" s="128" t="s">
        <v>868</v>
      </c>
    </row>
    <row r="131" spans="2:8" ht="57.9" x14ac:dyDescent="0.4">
      <c r="B131" s="322"/>
      <c r="C131" s="119" t="s">
        <v>71</v>
      </c>
      <c r="D131" s="212" t="s">
        <v>235</v>
      </c>
      <c r="E131" s="126" t="s">
        <v>1</v>
      </c>
      <c r="F131" s="121" t="s">
        <v>1140</v>
      </c>
      <c r="G131" s="262">
        <v>-1</v>
      </c>
      <c r="H131" s="128" t="s">
        <v>869</v>
      </c>
    </row>
    <row r="132" spans="2:8" ht="57.9" x14ac:dyDescent="0.4">
      <c r="B132" s="322"/>
      <c r="C132" s="119" t="s">
        <v>71</v>
      </c>
      <c r="D132" s="212" t="s">
        <v>235</v>
      </c>
      <c r="E132" s="126" t="s">
        <v>1</v>
      </c>
      <c r="F132" s="121" t="s">
        <v>1141</v>
      </c>
      <c r="G132" s="262">
        <v>-1</v>
      </c>
      <c r="H132" s="128" t="s">
        <v>870</v>
      </c>
    </row>
    <row r="133" spans="2:8" ht="57.9" x14ac:dyDescent="0.4">
      <c r="B133" s="322"/>
      <c r="C133" s="119" t="s">
        <v>71</v>
      </c>
      <c r="D133" s="212" t="s">
        <v>235</v>
      </c>
      <c r="E133" s="126" t="s">
        <v>1</v>
      </c>
      <c r="F133" s="121" t="s">
        <v>1142</v>
      </c>
      <c r="G133" s="262">
        <v>-1</v>
      </c>
      <c r="H133" s="128" t="s">
        <v>871</v>
      </c>
    </row>
    <row r="134" spans="2:8" ht="57.9" x14ac:dyDescent="0.4">
      <c r="B134" s="322"/>
      <c r="C134" s="119" t="s">
        <v>71</v>
      </c>
      <c r="D134" s="212" t="s">
        <v>235</v>
      </c>
      <c r="E134" s="126" t="s">
        <v>1</v>
      </c>
      <c r="F134" s="121" t="s">
        <v>1135</v>
      </c>
      <c r="G134" s="262">
        <v>-1</v>
      </c>
      <c r="H134" s="128" t="s">
        <v>872</v>
      </c>
    </row>
    <row r="135" spans="2:8" ht="57.9" x14ac:dyDescent="0.4">
      <c r="B135" s="322"/>
      <c r="C135" s="119" t="s">
        <v>71</v>
      </c>
      <c r="D135" s="212" t="s">
        <v>235</v>
      </c>
      <c r="E135" s="126" t="s">
        <v>1</v>
      </c>
      <c r="F135" s="121" t="s">
        <v>1137</v>
      </c>
      <c r="G135" s="262">
        <v>-1</v>
      </c>
      <c r="H135" s="128" t="s">
        <v>872</v>
      </c>
    </row>
    <row r="136" spans="2:8" ht="57.9" x14ac:dyDescent="0.4">
      <c r="B136" s="322"/>
      <c r="C136" s="119" t="s">
        <v>71</v>
      </c>
      <c r="D136" s="212" t="s">
        <v>235</v>
      </c>
      <c r="E136" s="126" t="s">
        <v>1</v>
      </c>
      <c r="F136" s="121" t="s">
        <v>1147</v>
      </c>
      <c r="G136" s="262">
        <v>-1</v>
      </c>
      <c r="H136" s="128" t="s">
        <v>873</v>
      </c>
    </row>
    <row r="137" spans="2:8" ht="57.9" x14ac:dyDescent="0.4">
      <c r="B137" s="322"/>
      <c r="C137" s="119" t="s">
        <v>71</v>
      </c>
      <c r="D137" s="212" t="s">
        <v>235</v>
      </c>
      <c r="E137" s="126" t="s">
        <v>1</v>
      </c>
      <c r="F137" s="121" t="s">
        <v>1138</v>
      </c>
      <c r="G137" s="262">
        <v>-1</v>
      </c>
      <c r="H137" s="128" t="s">
        <v>873</v>
      </c>
    </row>
    <row r="138" spans="2:8" ht="57.9" x14ac:dyDescent="0.4">
      <c r="B138" s="322"/>
      <c r="C138" s="119" t="s">
        <v>71</v>
      </c>
      <c r="D138" s="212" t="s">
        <v>235</v>
      </c>
      <c r="E138" s="126" t="s">
        <v>1</v>
      </c>
      <c r="F138" s="121" t="s">
        <v>1139</v>
      </c>
      <c r="G138" s="262">
        <v>-1</v>
      </c>
      <c r="H138" s="128" t="s">
        <v>1282</v>
      </c>
    </row>
    <row r="139" spans="2:8" ht="57.9" x14ac:dyDescent="0.4">
      <c r="B139" s="322"/>
      <c r="C139" s="119" t="s">
        <v>71</v>
      </c>
      <c r="D139" s="212" t="s">
        <v>235</v>
      </c>
      <c r="E139" s="126" t="s">
        <v>1</v>
      </c>
      <c r="F139" s="121" t="s">
        <v>1144</v>
      </c>
      <c r="G139" s="262">
        <v>1</v>
      </c>
      <c r="H139" s="128" t="s">
        <v>874</v>
      </c>
    </row>
    <row r="140" spans="2:8" ht="57.9" x14ac:dyDescent="0.4">
      <c r="B140" s="322"/>
      <c r="C140" s="119" t="s">
        <v>71</v>
      </c>
      <c r="D140" s="212" t="s">
        <v>235</v>
      </c>
      <c r="E140" s="126" t="s">
        <v>1</v>
      </c>
      <c r="F140" s="121" t="s">
        <v>1146</v>
      </c>
      <c r="G140" s="262">
        <v>1</v>
      </c>
      <c r="H140" s="128" t="s">
        <v>875</v>
      </c>
    </row>
    <row r="141" spans="2:8" ht="57.9" x14ac:dyDescent="0.4">
      <c r="B141" s="322"/>
      <c r="C141" s="119" t="s">
        <v>71</v>
      </c>
      <c r="D141" s="212" t="s">
        <v>235</v>
      </c>
      <c r="E141" s="126" t="s">
        <v>1</v>
      </c>
      <c r="F141" s="121" t="s">
        <v>1143</v>
      </c>
      <c r="G141" s="262">
        <v>1</v>
      </c>
      <c r="H141" s="128" t="s">
        <v>876</v>
      </c>
    </row>
    <row r="142" spans="2:8" ht="57.9" x14ac:dyDescent="0.4">
      <c r="B142" s="322"/>
      <c r="C142" s="119" t="s">
        <v>71</v>
      </c>
      <c r="D142" s="212" t="s">
        <v>235</v>
      </c>
      <c r="E142" s="126" t="s">
        <v>1</v>
      </c>
      <c r="F142" s="121" t="s">
        <v>1136</v>
      </c>
      <c r="G142" s="262">
        <v>1</v>
      </c>
      <c r="H142" s="128" t="s">
        <v>877</v>
      </c>
    </row>
    <row r="143" spans="2:8" ht="57.9" x14ac:dyDescent="0.4">
      <c r="B143" s="322"/>
      <c r="C143" s="119" t="s">
        <v>71</v>
      </c>
      <c r="D143" s="212" t="s">
        <v>235</v>
      </c>
      <c r="E143" s="126" t="s">
        <v>1</v>
      </c>
      <c r="F143" s="121" t="s">
        <v>1141</v>
      </c>
      <c r="G143" s="262">
        <v>1</v>
      </c>
      <c r="H143" s="128" t="s">
        <v>878</v>
      </c>
    </row>
    <row r="144" spans="2:8" ht="57.9" x14ac:dyDescent="0.4">
      <c r="B144" s="322"/>
      <c r="C144" s="119" t="s">
        <v>71</v>
      </c>
      <c r="D144" s="212" t="s">
        <v>235</v>
      </c>
      <c r="E144" s="126" t="s">
        <v>0</v>
      </c>
      <c r="F144" s="127" t="s">
        <v>817</v>
      </c>
      <c r="G144" s="262">
        <v>1</v>
      </c>
      <c r="H144" s="128" t="s">
        <v>879</v>
      </c>
    </row>
    <row r="145" spans="2:8" ht="57.9" x14ac:dyDescent="0.4">
      <c r="B145" s="322"/>
      <c r="C145" s="119" t="s">
        <v>71</v>
      </c>
      <c r="D145" s="212" t="s">
        <v>235</v>
      </c>
      <c r="E145" s="126" t="s">
        <v>0</v>
      </c>
      <c r="F145" s="127" t="s">
        <v>819</v>
      </c>
      <c r="G145" s="262">
        <v>1</v>
      </c>
      <c r="H145" s="128" t="s">
        <v>879</v>
      </c>
    </row>
    <row r="146" spans="2:8" ht="57.9" x14ac:dyDescent="0.4">
      <c r="B146" s="322"/>
      <c r="C146" s="119" t="s">
        <v>71</v>
      </c>
      <c r="D146" s="212" t="s">
        <v>235</v>
      </c>
      <c r="E146" s="126" t="s">
        <v>0</v>
      </c>
      <c r="F146" s="122" t="s">
        <v>821</v>
      </c>
      <c r="G146" s="262">
        <v>1</v>
      </c>
      <c r="H146" s="128" t="s">
        <v>880</v>
      </c>
    </row>
    <row r="147" spans="2:8" ht="34.75" x14ac:dyDescent="0.4">
      <c r="B147" s="322"/>
      <c r="C147" s="119" t="s">
        <v>72</v>
      </c>
      <c r="D147" s="212" t="s">
        <v>236</v>
      </c>
      <c r="E147" s="120"/>
      <c r="F147" s="121"/>
      <c r="G147" s="262"/>
      <c r="H147" s="124"/>
    </row>
    <row r="148" spans="2:8" ht="43.75" x14ac:dyDescent="0.4">
      <c r="B148" s="322"/>
      <c r="C148" s="119" t="s">
        <v>73</v>
      </c>
      <c r="D148" s="212" t="s">
        <v>237</v>
      </c>
      <c r="E148" s="120" t="s">
        <v>1</v>
      </c>
      <c r="F148" s="121" t="s">
        <v>1140</v>
      </c>
      <c r="G148" s="262">
        <v>-1</v>
      </c>
      <c r="H148" s="124" t="s">
        <v>881</v>
      </c>
    </row>
    <row r="149" spans="2:8" ht="43.75" x14ac:dyDescent="0.4">
      <c r="B149" s="323"/>
      <c r="C149" s="119" t="s">
        <v>73</v>
      </c>
      <c r="D149" s="212" t="s">
        <v>237</v>
      </c>
      <c r="E149" s="120" t="s">
        <v>1</v>
      </c>
      <c r="F149" s="121" t="s">
        <v>1141</v>
      </c>
      <c r="G149" s="262">
        <v>-1</v>
      </c>
      <c r="H149" s="124" t="s">
        <v>882</v>
      </c>
    </row>
    <row r="150" spans="2:8" ht="29.15" x14ac:dyDescent="0.4">
      <c r="B150" s="321" t="s">
        <v>26</v>
      </c>
      <c r="C150" s="119" t="s">
        <v>74</v>
      </c>
      <c r="D150" s="212" t="s">
        <v>238</v>
      </c>
      <c r="E150" s="120" t="s">
        <v>1</v>
      </c>
      <c r="F150" s="121" t="s">
        <v>1134</v>
      </c>
      <c r="G150" s="262">
        <v>1</v>
      </c>
      <c r="H150" s="124" t="s">
        <v>883</v>
      </c>
    </row>
    <row r="151" spans="2:8" ht="29.15" x14ac:dyDescent="0.4">
      <c r="B151" s="322"/>
      <c r="C151" s="119" t="s">
        <v>74</v>
      </c>
      <c r="D151" s="212" t="s">
        <v>238</v>
      </c>
      <c r="E151" s="120" t="s">
        <v>1</v>
      </c>
      <c r="F151" s="121" t="s">
        <v>1136</v>
      </c>
      <c r="G151" s="262">
        <v>-1</v>
      </c>
      <c r="H151" s="124" t="s">
        <v>1271</v>
      </c>
    </row>
    <row r="152" spans="2:8" ht="43.75" x14ac:dyDescent="0.4">
      <c r="B152" s="322"/>
      <c r="C152" s="119" t="s">
        <v>74</v>
      </c>
      <c r="D152" s="212" t="s">
        <v>238</v>
      </c>
      <c r="E152" s="120" t="s">
        <v>1</v>
      </c>
      <c r="F152" s="121" t="s">
        <v>1137</v>
      </c>
      <c r="G152" s="262">
        <v>-1</v>
      </c>
      <c r="H152" s="124" t="s">
        <v>1272</v>
      </c>
    </row>
    <row r="153" spans="2:8" ht="58.3" x14ac:dyDescent="0.4">
      <c r="B153" s="322"/>
      <c r="C153" s="119" t="s">
        <v>74</v>
      </c>
      <c r="D153" s="212" t="s">
        <v>238</v>
      </c>
      <c r="E153" s="120" t="s">
        <v>1</v>
      </c>
      <c r="F153" s="121" t="s">
        <v>1138</v>
      </c>
      <c r="G153" s="262">
        <v>-1</v>
      </c>
      <c r="H153" s="124" t="s">
        <v>1294</v>
      </c>
    </row>
    <row r="154" spans="2:8" ht="43.75" x14ac:dyDescent="0.4">
      <c r="B154" s="322"/>
      <c r="C154" s="119" t="s">
        <v>74</v>
      </c>
      <c r="D154" s="212" t="s">
        <v>238</v>
      </c>
      <c r="E154" s="120" t="s">
        <v>1</v>
      </c>
      <c r="F154" s="121" t="s">
        <v>1139</v>
      </c>
      <c r="G154" s="262">
        <v>-1</v>
      </c>
      <c r="H154" s="124" t="s">
        <v>1273</v>
      </c>
    </row>
    <row r="155" spans="2:8" ht="29.15" x14ac:dyDescent="0.4">
      <c r="B155" s="322"/>
      <c r="C155" s="119" t="s">
        <v>74</v>
      </c>
      <c r="D155" s="212" t="s">
        <v>238</v>
      </c>
      <c r="E155" s="120" t="s">
        <v>1</v>
      </c>
      <c r="F155" s="121" t="s">
        <v>1144</v>
      </c>
      <c r="G155" s="262">
        <v>1</v>
      </c>
      <c r="H155" s="128" t="s">
        <v>885</v>
      </c>
    </row>
    <row r="156" spans="2:8" ht="29.15" x14ac:dyDescent="0.4">
      <c r="B156" s="322"/>
      <c r="C156" s="119" t="s">
        <v>74</v>
      </c>
      <c r="D156" s="212" t="s">
        <v>238</v>
      </c>
      <c r="E156" s="120" t="s">
        <v>1</v>
      </c>
      <c r="F156" s="121" t="s">
        <v>1145</v>
      </c>
      <c r="G156" s="262">
        <v>1</v>
      </c>
      <c r="H156" s="128" t="s">
        <v>885</v>
      </c>
    </row>
    <row r="157" spans="2:8" ht="43.75" x14ac:dyDescent="0.4">
      <c r="B157" s="322"/>
      <c r="C157" s="119" t="s">
        <v>74</v>
      </c>
      <c r="D157" s="212" t="s">
        <v>238</v>
      </c>
      <c r="E157" s="120" t="s">
        <v>1</v>
      </c>
      <c r="F157" s="121" t="s">
        <v>1146</v>
      </c>
      <c r="G157" s="262">
        <v>1</v>
      </c>
      <c r="H157" s="128" t="s">
        <v>886</v>
      </c>
    </row>
    <row r="158" spans="2:8" ht="29.15" x14ac:dyDescent="0.4">
      <c r="B158" s="322"/>
      <c r="C158" s="119" t="s">
        <v>74</v>
      </c>
      <c r="D158" s="212" t="s">
        <v>238</v>
      </c>
      <c r="E158" s="120" t="s">
        <v>1</v>
      </c>
      <c r="F158" s="121" t="s">
        <v>1142</v>
      </c>
      <c r="G158" s="262">
        <v>1</v>
      </c>
      <c r="H158" s="128" t="s">
        <v>885</v>
      </c>
    </row>
    <row r="159" spans="2:8" ht="29.15" x14ac:dyDescent="0.4">
      <c r="B159" s="322"/>
      <c r="C159" s="119" t="s">
        <v>74</v>
      </c>
      <c r="D159" s="212" t="s">
        <v>238</v>
      </c>
      <c r="E159" s="120" t="s">
        <v>1</v>
      </c>
      <c r="F159" s="121" t="s">
        <v>1143</v>
      </c>
      <c r="G159" s="262">
        <v>1</v>
      </c>
      <c r="H159" s="128" t="s">
        <v>885</v>
      </c>
    </row>
    <row r="160" spans="2:8" ht="29.15" x14ac:dyDescent="0.4">
      <c r="B160" s="322"/>
      <c r="C160" s="119" t="s">
        <v>74</v>
      </c>
      <c r="D160" s="212" t="s">
        <v>238</v>
      </c>
      <c r="E160" s="120" t="s">
        <v>1</v>
      </c>
      <c r="F160" s="121" t="s">
        <v>1140</v>
      </c>
      <c r="G160" s="262">
        <v>1</v>
      </c>
      <c r="H160" s="124" t="s">
        <v>887</v>
      </c>
    </row>
    <row r="161" spans="2:8" ht="29.15" x14ac:dyDescent="0.4">
      <c r="B161" s="322"/>
      <c r="C161" s="119" t="s">
        <v>74</v>
      </c>
      <c r="D161" s="212" t="s">
        <v>238</v>
      </c>
      <c r="E161" s="120" t="s">
        <v>1</v>
      </c>
      <c r="F161" s="121" t="s">
        <v>1140</v>
      </c>
      <c r="G161" s="262">
        <v>-1</v>
      </c>
      <c r="H161" s="124" t="s">
        <v>888</v>
      </c>
    </row>
    <row r="162" spans="2:8" ht="29.15" x14ac:dyDescent="0.4">
      <c r="B162" s="322"/>
      <c r="C162" s="119" t="s">
        <v>74</v>
      </c>
      <c r="D162" s="212" t="s">
        <v>238</v>
      </c>
      <c r="E162" s="120" t="s">
        <v>1</v>
      </c>
      <c r="F162" s="121" t="s">
        <v>1141</v>
      </c>
      <c r="G162" s="262">
        <v>1</v>
      </c>
      <c r="H162" s="124" t="s">
        <v>887</v>
      </c>
    </row>
    <row r="163" spans="2:8" ht="29.15" x14ac:dyDescent="0.4">
      <c r="B163" s="322"/>
      <c r="C163" s="119" t="s">
        <v>74</v>
      </c>
      <c r="D163" s="212" t="s">
        <v>238</v>
      </c>
      <c r="E163" s="120" t="s">
        <v>1</v>
      </c>
      <c r="F163" s="121" t="s">
        <v>1141</v>
      </c>
      <c r="G163" s="262">
        <v>-1</v>
      </c>
      <c r="H163" s="124" t="s">
        <v>888</v>
      </c>
    </row>
    <row r="164" spans="2:8" ht="29.15" x14ac:dyDescent="0.4">
      <c r="B164" s="322"/>
      <c r="C164" s="119" t="s">
        <v>74</v>
      </c>
      <c r="D164" s="212" t="s">
        <v>238</v>
      </c>
      <c r="E164" s="120" t="s">
        <v>1</v>
      </c>
      <c r="F164" s="121" t="s">
        <v>1136</v>
      </c>
      <c r="G164" s="262">
        <v>1</v>
      </c>
      <c r="H164" s="128" t="s">
        <v>885</v>
      </c>
    </row>
    <row r="165" spans="2:8" ht="29.15" x14ac:dyDescent="0.4">
      <c r="B165" s="322"/>
      <c r="C165" s="119" t="s">
        <v>74</v>
      </c>
      <c r="D165" s="212" t="s">
        <v>238</v>
      </c>
      <c r="E165" s="120" t="s">
        <v>1</v>
      </c>
      <c r="F165" s="121" t="s">
        <v>1135</v>
      </c>
      <c r="G165" s="262">
        <v>1</v>
      </c>
      <c r="H165" s="124" t="s">
        <v>887</v>
      </c>
    </row>
    <row r="166" spans="2:8" ht="29.15" x14ac:dyDescent="0.4">
      <c r="B166" s="322"/>
      <c r="C166" s="119" t="s">
        <v>74</v>
      </c>
      <c r="D166" s="212" t="s">
        <v>238</v>
      </c>
      <c r="E166" s="120" t="s">
        <v>1</v>
      </c>
      <c r="F166" s="121" t="s">
        <v>1137</v>
      </c>
      <c r="G166" s="262">
        <v>1</v>
      </c>
      <c r="H166" s="124" t="s">
        <v>887</v>
      </c>
    </row>
    <row r="167" spans="2:8" ht="43.75" x14ac:dyDescent="0.4">
      <c r="B167" s="322"/>
      <c r="C167" s="119" t="s">
        <v>74</v>
      </c>
      <c r="D167" s="212" t="s">
        <v>238</v>
      </c>
      <c r="E167" s="120" t="s">
        <v>0</v>
      </c>
      <c r="F167" s="121" t="s">
        <v>817</v>
      </c>
      <c r="G167" s="262">
        <v>1</v>
      </c>
      <c r="H167" s="124" t="s">
        <v>889</v>
      </c>
    </row>
    <row r="168" spans="2:8" ht="29.15" x14ac:dyDescent="0.4">
      <c r="B168" s="322"/>
      <c r="C168" s="119" t="s">
        <v>74</v>
      </c>
      <c r="D168" s="212" t="s">
        <v>238</v>
      </c>
      <c r="E168" s="120" t="s">
        <v>0</v>
      </c>
      <c r="F168" s="121" t="s">
        <v>819</v>
      </c>
      <c r="G168" s="262">
        <v>1</v>
      </c>
      <c r="H168" s="124" t="s">
        <v>890</v>
      </c>
    </row>
    <row r="169" spans="2:8" ht="29.15" x14ac:dyDescent="0.4">
      <c r="B169" s="322"/>
      <c r="C169" s="119" t="s">
        <v>74</v>
      </c>
      <c r="D169" s="212" t="s">
        <v>238</v>
      </c>
      <c r="E169" s="120" t="s">
        <v>0</v>
      </c>
      <c r="F169" s="121" t="s">
        <v>821</v>
      </c>
      <c r="G169" s="262">
        <v>1</v>
      </c>
      <c r="H169" s="124" t="s">
        <v>1099</v>
      </c>
    </row>
    <row r="170" spans="2:8" ht="29.15" x14ac:dyDescent="0.4">
      <c r="B170" s="322"/>
      <c r="C170" s="119" t="s">
        <v>74</v>
      </c>
      <c r="D170" s="212" t="s">
        <v>238</v>
      </c>
      <c r="E170" s="120" t="s">
        <v>1</v>
      </c>
      <c r="F170" s="121" t="s">
        <v>1147</v>
      </c>
      <c r="G170" s="262">
        <v>1</v>
      </c>
      <c r="H170" s="124" t="s">
        <v>1269</v>
      </c>
    </row>
    <row r="171" spans="2:8" ht="29.15" x14ac:dyDescent="0.4">
      <c r="B171" s="322"/>
      <c r="C171" s="119" t="s">
        <v>74</v>
      </c>
      <c r="D171" s="212" t="s">
        <v>238</v>
      </c>
      <c r="E171" s="120" t="s">
        <v>1</v>
      </c>
      <c r="F171" s="121" t="s">
        <v>1139</v>
      </c>
      <c r="G171" s="262">
        <v>1</v>
      </c>
      <c r="H171" s="124" t="s">
        <v>1270</v>
      </c>
    </row>
    <row r="172" spans="2:8" ht="23.15" x14ac:dyDescent="0.4">
      <c r="B172" s="322"/>
      <c r="C172" s="119" t="s">
        <v>74</v>
      </c>
      <c r="D172" s="212" t="s">
        <v>238</v>
      </c>
      <c r="E172" s="120" t="s">
        <v>1</v>
      </c>
      <c r="F172" s="121" t="s">
        <v>1138</v>
      </c>
      <c r="G172" s="262">
        <v>1</v>
      </c>
      <c r="H172" s="124" t="s">
        <v>891</v>
      </c>
    </row>
    <row r="173" spans="2:8" ht="29.15" x14ac:dyDescent="0.4">
      <c r="B173" s="322"/>
      <c r="C173" s="119" t="s">
        <v>75</v>
      </c>
      <c r="D173" s="212" t="s">
        <v>239</v>
      </c>
      <c r="E173" s="120" t="s">
        <v>1</v>
      </c>
      <c r="F173" s="121" t="s">
        <v>1145</v>
      </c>
      <c r="G173" s="262">
        <v>1</v>
      </c>
      <c r="H173" s="124" t="s">
        <v>892</v>
      </c>
    </row>
    <row r="174" spans="2:8" ht="29.15" x14ac:dyDescent="0.4">
      <c r="B174" s="322"/>
      <c r="C174" s="119" t="s">
        <v>75</v>
      </c>
      <c r="D174" s="212" t="s">
        <v>239</v>
      </c>
      <c r="E174" s="120" t="s">
        <v>1</v>
      </c>
      <c r="F174" s="121" t="s">
        <v>1144</v>
      </c>
      <c r="G174" s="262">
        <v>1</v>
      </c>
      <c r="H174" s="124" t="s">
        <v>892</v>
      </c>
    </row>
    <row r="175" spans="2:8" ht="29.15" x14ac:dyDescent="0.4">
      <c r="B175" s="322"/>
      <c r="C175" s="119" t="s">
        <v>75</v>
      </c>
      <c r="D175" s="212" t="s">
        <v>239</v>
      </c>
      <c r="E175" s="120" t="s">
        <v>1</v>
      </c>
      <c r="F175" s="121" t="s">
        <v>1146</v>
      </c>
      <c r="G175" s="262">
        <v>1</v>
      </c>
      <c r="H175" s="124" t="s">
        <v>893</v>
      </c>
    </row>
    <row r="176" spans="2:8" ht="29.15" x14ac:dyDescent="0.4">
      <c r="B176" s="322"/>
      <c r="C176" s="119" t="s">
        <v>75</v>
      </c>
      <c r="D176" s="212" t="s">
        <v>239</v>
      </c>
      <c r="E176" s="120" t="s">
        <v>1</v>
      </c>
      <c r="F176" s="121" t="s">
        <v>1142</v>
      </c>
      <c r="G176" s="262">
        <v>1</v>
      </c>
      <c r="H176" s="124" t="s">
        <v>894</v>
      </c>
    </row>
    <row r="177" spans="2:8" ht="29.15" x14ac:dyDescent="0.4">
      <c r="B177" s="322"/>
      <c r="C177" s="119" t="s">
        <v>75</v>
      </c>
      <c r="D177" s="212" t="s">
        <v>239</v>
      </c>
      <c r="E177" s="120" t="s">
        <v>1</v>
      </c>
      <c r="F177" s="121" t="s">
        <v>1143</v>
      </c>
      <c r="G177" s="262">
        <v>1</v>
      </c>
      <c r="H177" s="124" t="s">
        <v>895</v>
      </c>
    </row>
    <row r="178" spans="2:8" ht="29.15" x14ac:dyDescent="0.4">
      <c r="B178" s="322"/>
      <c r="C178" s="119" t="s">
        <v>75</v>
      </c>
      <c r="D178" s="212" t="s">
        <v>239</v>
      </c>
      <c r="E178" s="120" t="s">
        <v>1</v>
      </c>
      <c r="F178" s="121" t="s">
        <v>1140</v>
      </c>
      <c r="G178" s="262">
        <v>1</v>
      </c>
      <c r="H178" s="124" t="s">
        <v>896</v>
      </c>
    </row>
    <row r="179" spans="2:8" ht="29.15" x14ac:dyDescent="0.4">
      <c r="B179" s="322"/>
      <c r="C179" s="119" t="s">
        <v>75</v>
      </c>
      <c r="D179" s="212" t="s">
        <v>239</v>
      </c>
      <c r="E179" s="120" t="s">
        <v>1</v>
      </c>
      <c r="F179" s="121" t="s">
        <v>1141</v>
      </c>
      <c r="G179" s="262">
        <v>1</v>
      </c>
      <c r="H179" s="124" t="s">
        <v>897</v>
      </c>
    </row>
    <row r="180" spans="2:8" ht="29.15" x14ac:dyDescent="0.4">
      <c r="B180" s="322"/>
      <c r="C180" s="119" t="s">
        <v>75</v>
      </c>
      <c r="D180" s="212" t="s">
        <v>239</v>
      </c>
      <c r="E180" s="120" t="s">
        <v>1</v>
      </c>
      <c r="F180" s="121" t="s">
        <v>1136</v>
      </c>
      <c r="G180" s="262">
        <v>1</v>
      </c>
      <c r="H180" s="124" t="s">
        <v>898</v>
      </c>
    </row>
    <row r="181" spans="2:8" ht="29.15" x14ac:dyDescent="0.4">
      <c r="B181" s="322"/>
      <c r="C181" s="119" t="s">
        <v>75</v>
      </c>
      <c r="D181" s="212" t="s">
        <v>239</v>
      </c>
      <c r="E181" s="120" t="s">
        <v>1</v>
      </c>
      <c r="F181" s="121" t="s">
        <v>1135</v>
      </c>
      <c r="G181" s="262">
        <v>1</v>
      </c>
      <c r="H181" s="124" t="s">
        <v>899</v>
      </c>
    </row>
    <row r="182" spans="2:8" ht="29.15" x14ac:dyDescent="0.4">
      <c r="B182" s="322"/>
      <c r="C182" s="119" t="s">
        <v>75</v>
      </c>
      <c r="D182" s="212" t="s">
        <v>239</v>
      </c>
      <c r="E182" s="120" t="s">
        <v>1</v>
      </c>
      <c r="F182" s="121" t="s">
        <v>1137</v>
      </c>
      <c r="G182" s="262">
        <v>1</v>
      </c>
      <c r="H182" s="124" t="s">
        <v>900</v>
      </c>
    </row>
    <row r="183" spans="2:8" ht="29.15" x14ac:dyDescent="0.4">
      <c r="B183" s="322"/>
      <c r="C183" s="119" t="s">
        <v>75</v>
      </c>
      <c r="D183" s="212" t="s">
        <v>239</v>
      </c>
      <c r="E183" s="120" t="s">
        <v>1</v>
      </c>
      <c r="F183" s="121" t="s">
        <v>1134</v>
      </c>
      <c r="G183" s="262">
        <v>1</v>
      </c>
      <c r="H183" s="124" t="s">
        <v>901</v>
      </c>
    </row>
    <row r="184" spans="2:8" ht="25.75" x14ac:dyDescent="0.4">
      <c r="B184" s="322"/>
      <c r="C184" s="119" t="s">
        <v>76</v>
      </c>
      <c r="D184" s="212" t="s">
        <v>240</v>
      </c>
      <c r="E184" s="120" t="s">
        <v>0</v>
      </c>
      <c r="F184" s="121" t="s">
        <v>817</v>
      </c>
      <c r="G184" s="262">
        <v>1</v>
      </c>
      <c r="H184" s="124" t="s">
        <v>902</v>
      </c>
    </row>
    <row r="185" spans="2:8" ht="23.15" x14ac:dyDescent="0.4">
      <c r="B185" s="322"/>
      <c r="C185" s="119" t="s">
        <v>76</v>
      </c>
      <c r="D185" s="212" t="s">
        <v>240</v>
      </c>
      <c r="E185" s="120" t="s">
        <v>0</v>
      </c>
      <c r="F185" s="121" t="s">
        <v>819</v>
      </c>
      <c r="G185" s="262">
        <v>1</v>
      </c>
      <c r="H185" s="124" t="s">
        <v>902</v>
      </c>
    </row>
    <row r="186" spans="2:8" ht="23.15" x14ac:dyDescent="0.4">
      <c r="B186" s="322"/>
      <c r="C186" s="119" t="s">
        <v>76</v>
      </c>
      <c r="D186" s="212" t="s">
        <v>240</v>
      </c>
      <c r="E186" s="120" t="s">
        <v>0</v>
      </c>
      <c r="F186" s="125" t="s">
        <v>821</v>
      </c>
      <c r="G186" s="262">
        <v>1</v>
      </c>
      <c r="H186" s="124" t="s">
        <v>903</v>
      </c>
    </row>
    <row r="187" spans="2:8" ht="29.15" x14ac:dyDescent="0.4">
      <c r="B187" s="322"/>
      <c r="C187" s="119" t="s">
        <v>76</v>
      </c>
      <c r="D187" s="212" t="s">
        <v>240</v>
      </c>
      <c r="E187" s="120" t="s">
        <v>1</v>
      </c>
      <c r="F187" s="121" t="s">
        <v>1138</v>
      </c>
      <c r="G187" s="262">
        <v>-1</v>
      </c>
      <c r="H187" s="124" t="s">
        <v>904</v>
      </c>
    </row>
    <row r="188" spans="2:8" ht="29.15" x14ac:dyDescent="0.4">
      <c r="B188" s="323"/>
      <c r="C188" s="119" t="s">
        <v>76</v>
      </c>
      <c r="D188" s="212" t="s">
        <v>240</v>
      </c>
      <c r="E188" s="120" t="s">
        <v>1</v>
      </c>
      <c r="F188" s="121" t="s">
        <v>1137</v>
      </c>
      <c r="G188" s="262">
        <v>-1</v>
      </c>
      <c r="H188" s="124" t="s">
        <v>905</v>
      </c>
    </row>
    <row r="189" spans="2:8" ht="46.3" x14ac:dyDescent="0.4">
      <c r="B189" s="318" t="s">
        <v>27</v>
      </c>
      <c r="C189" s="119" t="s">
        <v>77</v>
      </c>
      <c r="D189" s="212" t="s">
        <v>241</v>
      </c>
      <c r="E189" s="120" t="s">
        <v>1</v>
      </c>
      <c r="F189" s="121" t="s">
        <v>1144</v>
      </c>
      <c r="G189" s="262">
        <v>1</v>
      </c>
      <c r="H189" s="195" t="s">
        <v>1155</v>
      </c>
    </row>
    <row r="190" spans="2:8" ht="46.3" x14ac:dyDescent="0.4">
      <c r="B190" s="318"/>
      <c r="C190" s="119" t="s">
        <v>77</v>
      </c>
      <c r="D190" s="212" t="s">
        <v>241</v>
      </c>
      <c r="E190" s="120" t="s">
        <v>1</v>
      </c>
      <c r="F190" s="121" t="s">
        <v>1145</v>
      </c>
      <c r="G190" s="262">
        <v>1</v>
      </c>
      <c r="H190" s="195" t="s">
        <v>1155</v>
      </c>
    </row>
    <row r="191" spans="2:8" ht="46.3" x14ac:dyDescent="0.4">
      <c r="B191" s="318"/>
      <c r="C191" s="119" t="s">
        <v>77</v>
      </c>
      <c r="D191" s="212" t="s">
        <v>241</v>
      </c>
      <c r="E191" s="120" t="s">
        <v>1</v>
      </c>
      <c r="F191" s="121" t="s">
        <v>1146</v>
      </c>
      <c r="G191" s="262">
        <v>1</v>
      </c>
      <c r="H191" s="195" t="s">
        <v>1155</v>
      </c>
    </row>
    <row r="192" spans="2:8" ht="46.3" x14ac:dyDescent="0.4">
      <c r="B192" s="318"/>
      <c r="C192" s="119" t="s">
        <v>77</v>
      </c>
      <c r="D192" s="212" t="s">
        <v>241</v>
      </c>
      <c r="E192" s="120" t="s">
        <v>1</v>
      </c>
      <c r="F192" s="121" t="s">
        <v>1134</v>
      </c>
      <c r="G192" s="262">
        <v>1</v>
      </c>
      <c r="H192" s="195" t="s">
        <v>1156</v>
      </c>
    </row>
    <row r="193" spans="2:8" ht="46.3" x14ac:dyDescent="0.4">
      <c r="B193" s="318"/>
      <c r="C193" s="119" t="s">
        <v>77</v>
      </c>
      <c r="D193" s="212" t="s">
        <v>241</v>
      </c>
      <c r="E193" s="120" t="s">
        <v>1</v>
      </c>
      <c r="F193" s="121" t="s">
        <v>1142</v>
      </c>
      <c r="G193" s="262">
        <v>1</v>
      </c>
      <c r="H193" s="195" t="s">
        <v>1155</v>
      </c>
    </row>
    <row r="194" spans="2:8" ht="46.3" x14ac:dyDescent="0.4">
      <c r="B194" s="318"/>
      <c r="C194" s="119" t="s">
        <v>77</v>
      </c>
      <c r="D194" s="212" t="s">
        <v>241</v>
      </c>
      <c r="E194" s="120" t="s">
        <v>1</v>
      </c>
      <c r="F194" s="121" t="s">
        <v>1143</v>
      </c>
      <c r="G194" s="262">
        <v>1</v>
      </c>
      <c r="H194" s="195" t="s">
        <v>1155</v>
      </c>
    </row>
    <row r="195" spans="2:8" ht="46.3" x14ac:dyDescent="0.4">
      <c r="B195" s="318"/>
      <c r="C195" s="119" t="s">
        <v>77</v>
      </c>
      <c r="D195" s="212" t="s">
        <v>241</v>
      </c>
      <c r="E195" s="120" t="s">
        <v>1</v>
      </c>
      <c r="F195" s="121" t="s">
        <v>1140</v>
      </c>
      <c r="G195" s="262">
        <v>1</v>
      </c>
      <c r="H195" s="195" t="s">
        <v>1155</v>
      </c>
    </row>
    <row r="196" spans="2:8" ht="46.3" x14ac:dyDescent="0.4">
      <c r="B196" s="318"/>
      <c r="C196" s="119" t="s">
        <v>77</v>
      </c>
      <c r="D196" s="212" t="s">
        <v>241</v>
      </c>
      <c r="E196" s="120" t="s">
        <v>1</v>
      </c>
      <c r="F196" s="121" t="s">
        <v>1141</v>
      </c>
      <c r="G196" s="262">
        <v>1</v>
      </c>
      <c r="H196" s="195" t="s">
        <v>1155</v>
      </c>
    </row>
    <row r="197" spans="2:8" ht="46.3" x14ac:dyDescent="0.4">
      <c r="B197" s="318"/>
      <c r="C197" s="119" t="s">
        <v>77</v>
      </c>
      <c r="D197" s="212" t="s">
        <v>241</v>
      </c>
      <c r="E197" s="120" t="s">
        <v>1</v>
      </c>
      <c r="F197" s="121" t="s">
        <v>1136</v>
      </c>
      <c r="G197" s="262">
        <v>1</v>
      </c>
      <c r="H197" s="195" t="s">
        <v>1157</v>
      </c>
    </row>
    <row r="198" spans="2:8" ht="46.3" x14ac:dyDescent="0.4">
      <c r="B198" s="318"/>
      <c r="C198" s="119" t="s">
        <v>77</v>
      </c>
      <c r="D198" s="212" t="s">
        <v>241</v>
      </c>
      <c r="E198" s="120" t="s">
        <v>1</v>
      </c>
      <c r="F198" s="121" t="s">
        <v>1135</v>
      </c>
      <c r="G198" s="262">
        <v>1</v>
      </c>
      <c r="H198" s="195" t="s">
        <v>1155</v>
      </c>
    </row>
    <row r="199" spans="2:8" ht="46.3" x14ac:dyDescent="0.4">
      <c r="B199" s="318"/>
      <c r="C199" s="119" t="s">
        <v>77</v>
      </c>
      <c r="D199" s="212" t="s">
        <v>241</v>
      </c>
      <c r="E199" s="120" t="s">
        <v>1</v>
      </c>
      <c r="F199" s="121" t="s">
        <v>1137</v>
      </c>
      <c r="G199" s="262">
        <v>1</v>
      </c>
      <c r="H199" s="195" t="s">
        <v>1155</v>
      </c>
    </row>
    <row r="200" spans="2:8" ht="46.3" x14ac:dyDescent="0.4">
      <c r="B200" s="318"/>
      <c r="C200" s="119" t="s">
        <v>77</v>
      </c>
      <c r="D200" s="212" t="s">
        <v>241</v>
      </c>
      <c r="E200" s="120" t="s">
        <v>1</v>
      </c>
      <c r="F200" s="121" t="s">
        <v>1138</v>
      </c>
      <c r="G200" s="262">
        <v>1</v>
      </c>
      <c r="H200" s="195" t="s">
        <v>1274</v>
      </c>
    </row>
    <row r="201" spans="2:8" ht="46.3" x14ac:dyDescent="0.4">
      <c r="B201" s="318"/>
      <c r="C201" s="119" t="s">
        <v>77</v>
      </c>
      <c r="D201" s="212" t="s">
        <v>241</v>
      </c>
      <c r="E201" s="120" t="s">
        <v>1</v>
      </c>
      <c r="F201" s="121" t="s">
        <v>1139</v>
      </c>
      <c r="G201" s="262">
        <v>1</v>
      </c>
      <c r="H201" s="195" t="s">
        <v>1275</v>
      </c>
    </row>
    <row r="202" spans="2:8" ht="46.3" x14ac:dyDescent="0.4">
      <c r="B202" s="318"/>
      <c r="C202" s="119" t="s">
        <v>77</v>
      </c>
      <c r="D202" s="212" t="s">
        <v>241</v>
      </c>
      <c r="E202" s="120" t="s">
        <v>1</v>
      </c>
      <c r="F202" s="121" t="s">
        <v>1147</v>
      </c>
      <c r="G202" s="262">
        <v>1</v>
      </c>
      <c r="H202" s="195" t="s">
        <v>1276</v>
      </c>
    </row>
    <row r="203" spans="2:8" ht="46.3" x14ac:dyDescent="0.4">
      <c r="B203" s="318"/>
      <c r="C203" s="119" t="s">
        <v>77</v>
      </c>
      <c r="D203" s="212" t="s">
        <v>241</v>
      </c>
      <c r="E203" s="120" t="s">
        <v>0</v>
      </c>
      <c r="F203" s="129" t="s">
        <v>817</v>
      </c>
      <c r="G203" s="262">
        <v>1</v>
      </c>
      <c r="H203" s="195" t="s">
        <v>1277</v>
      </c>
    </row>
    <row r="204" spans="2:8" ht="46.3" x14ac:dyDescent="0.4">
      <c r="B204" s="318"/>
      <c r="C204" s="119" t="s">
        <v>77</v>
      </c>
      <c r="D204" s="212" t="s">
        <v>241</v>
      </c>
      <c r="E204" s="120" t="s">
        <v>0</v>
      </c>
      <c r="F204" s="129" t="s">
        <v>819</v>
      </c>
      <c r="G204" s="262">
        <v>1</v>
      </c>
      <c r="H204" s="195" t="s">
        <v>1278</v>
      </c>
    </row>
    <row r="205" spans="2:8" ht="46.3" x14ac:dyDescent="0.4">
      <c r="B205" s="318"/>
      <c r="C205" s="119" t="s">
        <v>77</v>
      </c>
      <c r="D205" s="212" t="s">
        <v>241</v>
      </c>
      <c r="E205" s="120" t="s">
        <v>0</v>
      </c>
      <c r="F205" s="129" t="s">
        <v>821</v>
      </c>
      <c r="G205" s="262">
        <v>1</v>
      </c>
      <c r="H205" s="195" t="s">
        <v>1279</v>
      </c>
    </row>
    <row r="206" spans="2:8" ht="46.3" x14ac:dyDescent="0.4">
      <c r="B206" s="318"/>
      <c r="C206" s="119" t="s">
        <v>78</v>
      </c>
      <c r="D206" s="212" t="s">
        <v>242</v>
      </c>
      <c r="E206" s="120" t="s">
        <v>0</v>
      </c>
      <c r="F206" s="122" t="s">
        <v>817</v>
      </c>
      <c r="G206" s="262">
        <v>1</v>
      </c>
      <c r="H206" s="124" t="s">
        <v>906</v>
      </c>
    </row>
    <row r="207" spans="2:8" ht="46.3" x14ac:dyDescent="0.4">
      <c r="B207" s="318"/>
      <c r="C207" s="119" t="s">
        <v>78</v>
      </c>
      <c r="D207" s="212" t="s">
        <v>242</v>
      </c>
      <c r="E207" s="120" t="s">
        <v>0</v>
      </c>
      <c r="F207" s="122" t="s">
        <v>819</v>
      </c>
      <c r="G207" s="262">
        <v>1</v>
      </c>
      <c r="H207" s="124" t="s">
        <v>907</v>
      </c>
    </row>
    <row r="208" spans="2:8" ht="46.3" x14ac:dyDescent="0.4">
      <c r="B208" s="318"/>
      <c r="C208" s="119" t="s">
        <v>78</v>
      </c>
      <c r="D208" s="212" t="s">
        <v>242</v>
      </c>
      <c r="E208" s="120" t="s">
        <v>0</v>
      </c>
      <c r="F208" s="122" t="s">
        <v>821</v>
      </c>
      <c r="G208" s="262">
        <v>1</v>
      </c>
      <c r="H208" s="124" t="s">
        <v>908</v>
      </c>
    </row>
    <row r="209" spans="2:8" ht="46.3" x14ac:dyDescent="0.4">
      <c r="B209" s="318"/>
      <c r="C209" s="119" t="s">
        <v>78</v>
      </c>
      <c r="D209" s="212" t="s">
        <v>242</v>
      </c>
      <c r="E209" s="120" t="s">
        <v>1</v>
      </c>
      <c r="F209" s="121" t="s">
        <v>1137</v>
      </c>
      <c r="G209" s="262">
        <v>-1</v>
      </c>
      <c r="H209" s="195" t="s">
        <v>1158</v>
      </c>
    </row>
    <row r="210" spans="2:8" ht="46.3" x14ac:dyDescent="0.4">
      <c r="B210" s="318"/>
      <c r="C210" s="119" t="s">
        <v>78</v>
      </c>
      <c r="D210" s="212" t="s">
        <v>242</v>
      </c>
      <c r="E210" s="120" t="s">
        <v>1</v>
      </c>
      <c r="F210" s="121" t="s">
        <v>1138</v>
      </c>
      <c r="G210" s="262">
        <v>-1</v>
      </c>
      <c r="H210" s="195" t="s">
        <v>1159</v>
      </c>
    </row>
    <row r="211" spans="2:8" ht="46.3" x14ac:dyDescent="0.4">
      <c r="B211" s="318"/>
      <c r="C211" s="119" t="s">
        <v>78</v>
      </c>
      <c r="D211" s="212" t="s">
        <v>242</v>
      </c>
      <c r="E211" s="120" t="s">
        <v>1</v>
      </c>
      <c r="F211" s="121" t="s">
        <v>1138</v>
      </c>
      <c r="G211" s="262">
        <v>1</v>
      </c>
      <c r="H211" s="195" t="s">
        <v>1160</v>
      </c>
    </row>
    <row r="212" spans="2:8" ht="46.3" x14ac:dyDescent="0.4">
      <c r="B212" s="318"/>
      <c r="C212" s="119" t="s">
        <v>78</v>
      </c>
      <c r="D212" s="212" t="s">
        <v>242</v>
      </c>
      <c r="E212" s="120" t="s">
        <v>1</v>
      </c>
      <c r="F212" s="121" t="s">
        <v>1139</v>
      </c>
      <c r="G212" s="262">
        <v>1</v>
      </c>
      <c r="H212" s="195" t="s">
        <v>1160</v>
      </c>
    </row>
    <row r="213" spans="2:8" ht="46.3" x14ac:dyDescent="0.4">
      <c r="B213" s="318"/>
      <c r="C213" s="119" t="s">
        <v>78</v>
      </c>
      <c r="D213" s="212" t="s">
        <v>242</v>
      </c>
      <c r="E213" s="120" t="s">
        <v>1</v>
      </c>
      <c r="F213" s="121" t="s">
        <v>1147</v>
      </c>
      <c r="G213" s="262">
        <v>1</v>
      </c>
      <c r="H213" s="195" t="s">
        <v>1160</v>
      </c>
    </row>
    <row r="214" spans="2:8" ht="46.3" x14ac:dyDescent="0.4">
      <c r="B214" s="318"/>
      <c r="C214" s="119" t="s">
        <v>78</v>
      </c>
      <c r="D214" s="212" t="s">
        <v>242</v>
      </c>
      <c r="E214" s="120" t="s">
        <v>1</v>
      </c>
      <c r="F214" s="121" t="s">
        <v>1144</v>
      </c>
      <c r="G214" s="262">
        <v>1</v>
      </c>
      <c r="H214" s="195" t="s">
        <v>1160</v>
      </c>
    </row>
    <row r="215" spans="2:8" ht="46.3" x14ac:dyDescent="0.4">
      <c r="B215" s="318"/>
      <c r="C215" s="119" t="s">
        <v>78</v>
      </c>
      <c r="D215" s="212" t="s">
        <v>242</v>
      </c>
      <c r="E215" s="120" t="s">
        <v>1</v>
      </c>
      <c r="F215" s="121" t="s">
        <v>1145</v>
      </c>
      <c r="G215" s="262">
        <v>1</v>
      </c>
      <c r="H215" s="195" t="s">
        <v>1161</v>
      </c>
    </row>
    <row r="216" spans="2:8" ht="46.3" x14ac:dyDescent="0.4">
      <c r="B216" s="318"/>
      <c r="C216" s="119" t="s">
        <v>78</v>
      </c>
      <c r="D216" s="212" t="s">
        <v>242</v>
      </c>
      <c r="E216" s="120" t="s">
        <v>1</v>
      </c>
      <c r="F216" s="121" t="s">
        <v>1146</v>
      </c>
      <c r="G216" s="262">
        <v>1</v>
      </c>
      <c r="H216" s="195" t="s">
        <v>1161</v>
      </c>
    </row>
    <row r="217" spans="2:8" ht="46.3" x14ac:dyDescent="0.4">
      <c r="B217" s="318"/>
      <c r="C217" s="119" t="s">
        <v>78</v>
      </c>
      <c r="D217" s="212" t="s">
        <v>242</v>
      </c>
      <c r="E217" s="120" t="s">
        <v>1</v>
      </c>
      <c r="F217" s="121" t="s">
        <v>1134</v>
      </c>
      <c r="G217" s="262">
        <v>1</v>
      </c>
      <c r="H217" s="195" t="s">
        <v>1161</v>
      </c>
    </row>
    <row r="218" spans="2:8" ht="46.3" x14ac:dyDescent="0.4">
      <c r="B218" s="318"/>
      <c r="C218" s="119" t="s">
        <v>78</v>
      </c>
      <c r="D218" s="212" t="s">
        <v>242</v>
      </c>
      <c r="E218" s="120" t="s">
        <v>1</v>
      </c>
      <c r="F218" s="121" t="s">
        <v>1142</v>
      </c>
      <c r="G218" s="262">
        <v>1</v>
      </c>
      <c r="H218" s="195" t="s">
        <v>1160</v>
      </c>
    </row>
    <row r="219" spans="2:8" ht="46.3" x14ac:dyDescent="0.4">
      <c r="B219" s="318"/>
      <c r="C219" s="119" t="s">
        <v>78</v>
      </c>
      <c r="D219" s="212" t="s">
        <v>242</v>
      </c>
      <c r="E219" s="120" t="s">
        <v>1</v>
      </c>
      <c r="F219" s="121" t="s">
        <v>1143</v>
      </c>
      <c r="G219" s="262">
        <v>1</v>
      </c>
      <c r="H219" s="195" t="s">
        <v>1160</v>
      </c>
    </row>
    <row r="220" spans="2:8" ht="46.3" x14ac:dyDescent="0.4">
      <c r="B220" s="318"/>
      <c r="C220" s="119" t="s">
        <v>78</v>
      </c>
      <c r="D220" s="212" t="s">
        <v>242</v>
      </c>
      <c r="E220" s="120" t="s">
        <v>1</v>
      </c>
      <c r="F220" s="121" t="s">
        <v>1140</v>
      </c>
      <c r="G220" s="262">
        <v>1</v>
      </c>
      <c r="H220" s="195" t="s">
        <v>1160</v>
      </c>
    </row>
    <row r="221" spans="2:8" ht="46.3" x14ac:dyDescent="0.4">
      <c r="B221" s="318"/>
      <c r="C221" s="119" t="s">
        <v>78</v>
      </c>
      <c r="D221" s="212" t="s">
        <v>242</v>
      </c>
      <c r="E221" s="120" t="s">
        <v>1</v>
      </c>
      <c r="F221" s="121" t="s">
        <v>1141</v>
      </c>
      <c r="G221" s="262">
        <v>1</v>
      </c>
      <c r="H221" s="195" t="s">
        <v>1160</v>
      </c>
    </row>
    <row r="222" spans="2:8" ht="46.3" x14ac:dyDescent="0.4">
      <c r="B222" s="318"/>
      <c r="C222" s="119" t="s">
        <v>78</v>
      </c>
      <c r="D222" s="212" t="s">
        <v>242</v>
      </c>
      <c r="E222" s="120" t="s">
        <v>1</v>
      </c>
      <c r="F222" s="121" t="s">
        <v>1136</v>
      </c>
      <c r="G222" s="262">
        <v>1</v>
      </c>
      <c r="H222" s="195" t="s">
        <v>1161</v>
      </c>
    </row>
    <row r="223" spans="2:8" ht="46.3" x14ac:dyDescent="0.4">
      <c r="B223" s="318"/>
      <c r="C223" s="119" t="s">
        <v>78</v>
      </c>
      <c r="D223" s="212" t="s">
        <v>242</v>
      </c>
      <c r="E223" s="120" t="s">
        <v>1</v>
      </c>
      <c r="F223" s="121" t="s">
        <v>1135</v>
      </c>
      <c r="G223" s="262">
        <v>1</v>
      </c>
      <c r="H223" s="195" t="s">
        <v>1160</v>
      </c>
    </row>
    <row r="224" spans="2:8" ht="46.3" x14ac:dyDescent="0.4">
      <c r="B224" s="318"/>
      <c r="C224" s="119" t="s">
        <v>78</v>
      </c>
      <c r="D224" s="212" t="s">
        <v>242</v>
      </c>
      <c r="E224" s="120" t="s">
        <v>1</v>
      </c>
      <c r="F224" s="121" t="s">
        <v>1137</v>
      </c>
      <c r="G224" s="262">
        <v>1</v>
      </c>
      <c r="H224" s="195" t="s">
        <v>1161</v>
      </c>
    </row>
    <row r="225" spans="2:8" ht="69.45" x14ac:dyDescent="0.4">
      <c r="B225" s="318"/>
      <c r="C225" s="119" t="s">
        <v>79</v>
      </c>
      <c r="D225" s="212" t="s">
        <v>243</v>
      </c>
      <c r="E225" s="120" t="s">
        <v>0</v>
      </c>
      <c r="F225" s="122" t="s">
        <v>817</v>
      </c>
      <c r="G225" s="262">
        <v>1</v>
      </c>
      <c r="H225" s="195" t="s">
        <v>1162</v>
      </c>
    </row>
    <row r="226" spans="2:8" ht="69.45" x14ac:dyDescent="0.4">
      <c r="B226" s="318"/>
      <c r="C226" s="119" t="s">
        <v>79</v>
      </c>
      <c r="D226" s="212" t="s">
        <v>243</v>
      </c>
      <c r="E226" s="120" t="s">
        <v>0</v>
      </c>
      <c r="F226" s="122" t="s">
        <v>819</v>
      </c>
      <c r="G226" s="262">
        <v>1</v>
      </c>
      <c r="H226" s="195" t="s">
        <v>1162</v>
      </c>
    </row>
    <row r="227" spans="2:8" ht="69.45" x14ac:dyDescent="0.4">
      <c r="B227" s="318"/>
      <c r="C227" s="119" t="s">
        <v>79</v>
      </c>
      <c r="D227" s="212" t="s">
        <v>243</v>
      </c>
      <c r="E227" s="120" t="s">
        <v>0</v>
      </c>
      <c r="F227" s="122" t="s">
        <v>821</v>
      </c>
      <c r="G227" s="262">
        <v>1</v>
      </c>
      <c r="H227" s="195" t="s">
        <v>1163</v>
      </c>
    </row>
    <row r="228" spans="2:8" ht="69.45" x14ac:dyDescent="0.4">
      <c r="B228" s="318"/>
      <c r="C228" s="119" t="s">
        <v>79</v>
      </c>
      <c r="D228" s="212" t="s">
        <v>243</v>
      </c>
      <c r="E228" s="120" t="s">
        <v>1</v>
      </c>
      <c r="F228" s="121" t="s">
        <v>1138</v>
      </c>
      <c r="G228" s="262">
        <v>1</v>
      </c>
      <c r="H228" s="195" t="s">
        <v>1164</v>
      </c>
    </row>
    <row r="229" spans="2:8" ht="69.45" x14ac:dyDescent="0.4">
      <c r="B229" s="318"/>
      <c r="C229" s="119" t="s">
        <v>79</v>
      </c>
      <c r="D229" s="212" t="s">
        <v>243</v>
      </c>
      <c r="E229" s="120" t="s">
        <v>1</v>
      </c>
      <c r="F229" s="121" t="s">
        <v>1139</v>
      </c>
      <c r="G229" s="262">
        <v>1</v>
      </c>
      <c r="H229" s="195" t="s">
        <v>1165</v>
      </c>
    </row>
    <row r="230" spans="2:8" ht="69.45" x14ac:dyDescent="0.4">
      <c r="B230" s="318"/>
      <c r="C230" s="119" t="s">
        <v>79</v>
      </c>
      <c r="D230" s="212" t="s">
        <v>243</v>
      </c>
      <c r="E230" s="120" t="s">
        <v>1</v>
      </c>
      <c r="F230" s="121" t="s">
        <v>1147</v>
      </c>
      <c r="G230" s="262">
        <v>1</v>
      </c>
      <c r="H230" s="195" t="s">
        <v>1166</v>
      </c>
    </row>
    <row r="231" spans="2:8" ht="69.45" x14ac:dyDescent="0.4">
      <c r="B231" s="318"/>
      <c r="C231" s="119" t="s">
        <v>79</v>
      </c>
      <c r="D231" s="212" t="s">
        <v>243</v>
      </c>
      <c r="E231" s="120" t="s">
        <v>1</v>
      </c>
      <c r="F231" s="121" t="s">
        <v>1144</v>
      </c>
      <c r="G231" s="262">
        <v>1</v>
      </c>
      <c r="H231" s="195" t="s">
        <v>1167</v>
      </c>
    </row>
    <row r="232" spans="2:8" ht="69.45" x14ac:dyDescent="0.4">
      <c r="B232" s="318"/>
      <c r="C232" s="119" t="s">
        <v>79</v>
      </c>
      <c r="D232" s="212" t="s">
        <v>243</v>
      </c>
      <c r="E232" s="120" t="s">
        <v>1</v>
      </c>
      <c r="F232" s="121" t="s">
        <v>1145</v>
      </c>
      <c r="G232" s="262">
        <v>1</v>
      </c>
      <c r="H232" s="195" t="s">
        <v>1167</v>
      </c>
    </row>
    <row r="233" spans="2:8" ht="69.45" x14ac:dyDescent="0.4">
      <c r="B233" s="318"/>
      <c r="C233" s="119" t="s">
        <v>79</v>
      </c>
      <c r="D233" s="212" t="s">
        <v>243</v>
      </c>
      <c r="E233" s="120" t="s">
        <v>1</v>
      </c>
      <c r="F233" s="121" t="s">
        <v>1146</v>
      </c>
      <c r="G233" s="262">
        <v>1</v>
      </c>
      <c r="H233" s="195" t="s">
        <v>1167</v>
      </c>
    </row>
    <row r="234" spans="2:8" ht="69.45" x14ac:dyDescent="0.4">
      <c r="B234" s="318"/>
      <c r="C234" s="119" t="s">
        <v>79</v>
      </c>
      <c r="D234" s="212" t="s">
        <v>243</v>
      </c>
      <c r="E234" s="120" t="s">
        <v>1</v>
      </c>
      <c r="F234" s="121" t="s">
        <v>1134</v>
      </c>
      <c r="G234" s="262">
        <v>1</v>
      </c>
      <c r="H234" s="195" t="s">
        <v>1168</v>
      </c>
    </row>
    <row r="235" spans="2:8" ht="69.45" x14ac:dyDescent="0.4">
      <c r="B235" s="318"/>
      <c r="C235" s="119" t="s">
        <v>79</v>
      </c>
      <c r="D235" s="212" t="s">
        <v>243</v>
      </c>
      <c r="E235" s="120" t="s">
        <v>1</v>
      </c>
      <c r="F235" s="121" t="s">
        <v>1142</v>
      </c>
      <c r="G235" s="262">
        <v>1</v>
      </c>
      <c r="H235" s="195" t="s">
        <v>1167</v>
      </c>
    </row>
    <row r="236" spans="2:8" ht="69.45" x14ac:dyDescent="0.4">
      <c r="B236" s="318"/>
      <c r="C236" s="119" t="s">
        <v>79</v>
      </c>
      <c r="D236" s="212" t="s">
        <v>243</v>
      </c>
      <c r="E236" s="120" t="s">
        <v>1</v>
      </c>
      <c r="F236" s="121" t="s">
        <v>1143</v>
      </c>
      <c r="G236" s="262">
        <v>1</v>
      </c>
      <c r="H236" s="195" t="s">
        <v>1167</v>
      </c>
    </row>
    <row r="237" spans="2:8" ht="69.45" x14ac:dyDescent="0.4">
      <c r="B237" s="318"/>
      <c r="C237" s="119" t="s">
        <v>79</v>
      </c>
      <c r="D237" s="212" t="s">
        <v>243</v>
      </c>
      <c r="E237" s="120" t="s">
        <v>1</v>
      </c>
      <c r="F237" s="121" t="s">
        <v>1140</v>
      </c>
      <c r="G237" s="262">
        <v>1</v>
      </c>
      <c r="H237" s="195" t="s">
        <v>1167</v>
      </c>
    </row>
    <row r="238" spans="2:8" ht="69.45" x14ac:dyDescent="0.4">
      <c r="B238" s="318"/>
      <c r="C238" s="119" t="s">
        <v>79</v>
      </c>
      <c r="D238" s="212" t="s">
        <v>243</v>
      </c>
      <c r="E238" s="120" t="s">
        <v>1</v>
      </c>
      <c r="F238" s="121" t="s">
        <v>1141</v>
      </c>
      <c r="G238" s="262">
        <v>1</v>
      </c>
      <c r="H238" s="195" t="s">
        <v>1167</v>
      </c>
    </row>
    <row r="239" spans="2:8" ht="69.45" x14ac:dyDescent="0.4">
      <c r="B239" s="318"/>
      <c r="C239" s="119" t="s">
        <v>79</v>
      </c>
      <c r="D239" s="212" t="s">
        <v>243</v>
      </c>
      <c r="E239" s="120" t="s">
        <v>1</v>
      </c>
      <c r="F239" s="121" t="s">
        <v>1136</v>
      </c>
      <c r="G239" s="262">
        <v>1</v>
      </c>
      <c r="H239" s="195" t="s">
        <v>1167</v>
      </c>
    </row>
    <row r="240" spans="2:8" ht="69.45" x14ac:dyDescent="0.4">
      <c r="B240" s="318"/>
      <c r="C240" s="119" t="s">
        <v>79</v>
      </c>
      <c r="D240" s="212" t="s">
        <v>243</v>
      </c>
      <c r="E240" s="120" t="s">
        <v>1</v>
      </c>
      <c r="F240" s="121" t="s">
        <v>1135</v>
      </c>
      <c r="G240" s="262">
        <v>1</v>
      </c>
      <c r="H240" s="195" t="s">
        <v>1167</v>
      </c>
    </row>
    <row r="241" spans="2:8" ht="69.45" x14ac:dyDescent="0.4">
      <c r="B241" s="318"/>
      <c r="C241" s="119" t="s">
        <v>79</v>
      </c>
      <c r="D241" s="212" t="s">
        <v>243</v>
      </c>
      <c r="E241" s="120" t="s">
        <v>1</v>
      </c>
      <c r="F241" s="121" t="s">
        <v>1137</v>
      </c>
      <c r="G241" s="262">
        <v>1</v>
      </c>
      <c r="H241" s="195" t="s">
        <v>1167</v>
      </c>
    </row>
    <row r="242" spans="2:8" ht="81" x14ac:dyDescent="0.4">
      <c r="B242" s="318"/>
      <c r="C242" s="119" t="s">
        <v>80</v>
      </c>
      <c r="D242" s="212" t="s">
        <v>256</v>
      </c>
      <c r="E242" s="120" t="s">
        <v>0</v>
      </c>
      <c r="F242" s="122" t="s">
        <v>817</v>
      </c>
      <c r="G242" s="262">
        <v>1</v>
      </c>
      <c r="H242" s="124" t="s">
        <v>909</v>
      </c>
    </row>
    <row r="243" spans="2:8" ht="81" x14ac:dyDescent="0.4">
      <c r="B243" s="318"/>
      <c r="C243" s="119" t="s">
        <v>80</v>
      </c>
      <c r="D243" s="212" t="s">
        <v>256</v>
      </c>
      <c r="E243" s="120" t="s">
        <v>0</v>
      </c>
      <c r="F243" s="122" t="s">
        <v>819</v>
      </c>
      <c r="G243" s="262">
        <v>1</v>
      </c>
      <c r="H243" s="124" t="s">
        <v>909</v>
      </c>
    </row>
    <row r="244" spans="2:8" ht="81" x14ac:dyDescent="0.4">
      <c r="B244" s="318"/>
      <c r="C244" s="119" t="s">
        <v>80</v>
      </c>
      <c r="D244" s="212" t="s">
        <v>256</v>
      </c>
      <c r="E244" s="120" t="s">
        <v>0</v>
      </c>
      <c r="F244" s="122" t="s">
        <v>821</v>
      </c>
      <c r="G244" s="262">
        <v>1</v>
      </c>
      <c r="H244" s="124" t="s">
        <v>910</v>
      </c>
    </row>
    <row r="245" spans="2:8" ht="81" x14ac:dyDescent="0.4">
      <c r="B245" s="318"/>
      <c r="C245" s="119" t="s">
        <v>80</v>
      </c>
      <c r="D245" s="212" t="s">
        <v>256</v>
      </c>
      <c r="E245" s="120" t="s">
        <v>1</v>
      </c>
      <c r="F245" s="121" t="s">
        <v>1138</v>
      </c>
      <c r="G245" s="262">
        <v>1</v>
      </c>
      <c r="H245" s="124" t="s">
        <v>911</v>
      </c>
    </row>
    <row r="246" spans="2:8" ht="81" x14ac:dyDescent="0.4">
      <c r="B246" s="318"/>
      <c r="C246" s="119" t="s">
        <v>80</v>
      </c>
      <c r="D246" s="212" t="s">
        <v>256</v>
      </c>
      <c r="E246" s="120" t="s">
        <v>1</v>
      </c>
      <c r="F246" s="121" t="s">
        <v>1139</v>
      </c>
      <c r="G246" s="262">
        <v>1</v>
      </c>
      <c r="H246" s="124" t="s">
        <v>912</v>
      </c>
    </row>
    <row r="247" spans="2:8" ht="81" x14ac:dyDescent="0.4">
      <c r="B247" s="318"/>
      <c r="C247" s="119" t="s">
        <v>80</v>
      </c>
      <c r="D247" s="212" t="s">
        <v>256</v>
      </c>
      <c r="E247" s="120" t="s">
        <v>1</v>
      </c>
      <c r="F247" s="121" t="s">
        <v>1144</v>
      </c>
      <c r="G247" s="262">
        <v>1</v>
      </c>
      <c r="H247" s="124" t="s">
        <v>1100</v>
      </c>
    </row>
    <row r="248" spans="2:8" ht="81" x14ac:dyDescent="0.4">
      <c r="B248" s="318"/>
      <c r="C248" s="119" t="s">
        <v>80</v>
      </c>
      <c r="D248" s="212" t="s">
        <v>256</v>
      </c>
      <c r="E248" s="120" t="s">
        <v>1</v>
      </c>
      <c r="F248" s="121" t="s">
        <v>1145</v>
      </c>
      <c r="G248" s="262">
        <v>1</v>
      </c>
      <c r="H248" s="124" t="s">
        <v>1101</v>
      </c>
    </row>
    <row r="249" spans="2:8" ht="81" x14ac:dyDescent="0.4">
      <c r="B249" s="318"/>
      <c r="C249" s="119" t="s">
        <v>80</v>
      </c>
      <c r="D249" s="212" t="s">
        <v>256</v>
      </c>
      <c r="E249" s="120" t="s">
        <v>1</v>
      </c>
      <c r="F249" s="121" t="s">
        <v>1146</v>
      </c>
      <c r="G249" s="262">
        <v>1</v>
      </c>
      <c r="H249" s="124" t="s">
        <v>913</v>
      </c>
    </row>
    <row r="250" spans="2:8" ht="81" x14ac:dyDescent="0.4">
      <c r="B250" s="318"/>
      <c r="C250" s="119" t="s">
        <v>80</v>
      </c>
      <c r="D250" s="212" t="s">
        <v>256</v>
      </c>
      <c r="E250" s="120" t="s">
        <v>1</v>
      </c>
      <c r="F250" s="121" t="s">
        <v>1134</v>
      </c>
      <c r="G250" s="262">
        <v>1</v>
      </c>
      <c r="H250" s="124" t="s">
        <v>914</v>
      </c>
    </row>
    <row r="251" spans="2:8" ht="81" x14ac:dyDescent="0.4">
      <c r="B251" s="318"/>
      <c r="C251" s="119" t="s">
        <v>80</v>
      </c>
      <c r="D251" s="212" t="s">
        <v>256</v>
      </c>
      <c r="E251" s="120" t="s">
        <v>1</v>
      </c>
      <c r="F251" s="121" t="s">
        <v>1142</v>
      </c>
      <c r="G251" s="262">
        <v>1</v>
      </c>
      <c r="H251" s="124" t="s">
        <v>1102</v>
      </c>
    </row>
    <row r="252" spans="2:8" ht="81" x14ac:dyDescent="0.4">
      <c r="B252" s="318"/>
      <c r="C252" s="119" t="s">
        <v>80</v>
      </c>
      <c r="D252" s="212" t="s">
        <v>256</v>
      </c>
      <c r="E252" s="120" t="s">
        <v>1</v>
      </c>
      <c r="F252" s="121" t="s">
        <v>1143</v>
      </c>
      <c r="G252" s="262">
        <v>1</v>
      </c>
      <c r="H252" s="124" t="s">
        <v>1103</v>
      </c>
    </row>
    <row r="253" spans="2:8" ht="81" x14ac:dyDescent="0.4">
      <c r="B253" s="318"/>
      <c r="C253" s="119" t="s">
        <v>80</v>
      </c>
      <c r="D253" s="212" t="s">
        <v>256</v>
      </c>
      <c r="E253" s="120" t="s">
        <v>1</v>
      </c>
      <c r="F253" s="121" t="s">
        <v>1140</v>
      </c>
      <c r="G253" s="262">
        <v>1</v>
      </c>
      <c r="H253" s="124" t="s">
        <v>1104</v>
      </c>
    </row>
    <row r="254" spans="2:8" ht="81" x14ac:dyDescent="0.4">
      <c r="B254" s="318"/>
      <c r="C254" s="119" t="s">
        <v>80</v>
      </c>
      <c r="D254" s="212" t="s">
        <v>256</v>
      </c>
      <c r="E254" s="120" t="s">
        <v>1</v>
      </c>
      <c r="F254" s="121" t="s">
        <v>1140</v>
      </c>
      <c r="G254" s="262">
        <v>-1</v>
      </c>
      <c r="H254" s="124" t="s">
        <v>915</v>
      </c>
    </row>
    <row r="255" spans="2:8" ht="81" x14ac:dyDescent="0.4">
      <c r="B255" s="318"/>
      <c r="C255" s="119" t="s">
        <v>80</v>
      </c>
      <c r="D255" s="212" t="s">
        <v>256</v>
      </c>
      <c r="E255" s="120" t="s">
        <v>1</v>
      </c>
      <c r="F255" s="121" t="s">
        <v>1141</v>
      </c>
      <c r="G255" s="262">
        <v>1</v>
      </c>
      <c r="H255" s="124" t="s">
        <v>1105</v>
      </c>
    </row>
    <row r="256" spans="2:8" ht="81" x14ac:dyDescent="0.4">
      <c r="B256" s="318"/>
      <c r="C256" s="119" t="s">
        <v>80</v>
      </c>
      <c r="D256" s="212" t="s">
        <v>256</v>
      </c>
      <c r="E256" s="120" t="s">
        <v>1</v>
      </c>
      <c r="F256" s="121" t="s">
        <v>1136</v>
      </c>
      <c r="G256" s="262">
        <v>1</v>
      </c>
      <c r="H256" s="124" t="s">
        <v>1106</v>
      </c>
    </row>
    <row r="257" spans="2:8" ht="81" x14ac:dyDescent="0.4">
      <c r="B257" s="318"/>
      <c r="C257" s="119" t="s">
        <v>80</v>
      </c>
      <c r="D257" s="212" t="s">
        <v>256</v>
      </c>
      <c r="E257" s="120" t="s">
        <v>1</v>
      </c>
      <c r="F257" s="121" t="s">
        <v>1135</v>
      </c>
      <c r="G257" s="262">
        <v>1</v>
      </c>
      <c r="H257" s="124" t="s">
        <v>1107</v>
      </c>
    </row>
    <row r="258" spans="2:8" ht="81" x14ac:dyDescent="0.4">
      <c r="B258" s="318"/>
      <c r="C258" s="119" t="s">
        <v>80</v>
      </c>
      <c r="D258" s="212" t="s">
        <v>256</v>
      </c>
      <c r="E258" s="120" t="s">
        <v>1</v>
      </c>
      <c r="F258" s="121" t="s">
        <v>1137</v>
      </c>
      <c r="G258" s="262">
        <v>1</v>
      </c>
      <c r="H258" s="124" t="s">
        <v>1108</v>
      </c>
    </row>
    <row r="259" spans="2:8" ht="81" x14ac:dyDescent="0.4">
      <c r="B259" s="318"/>
      <c r="C259" s="119" t="s">
        <v>80</v>
      </c>
      <c r="D259" s="212" t="s">
        <v>256</v>
      </c>
      <c r="E259" s="120" t="s">
        <v>1</v>
      </c>
      <c r="F259" s="121" t="s">
        <v>1147</v>
      </c>
      <c r="G259" s="262">
        <v>1</v>
      </c>
      <c r="H259" s="124" t="s">
        <v>916</v>
      </c>
    </row>
    <row r="260" spans="2:8" ht="81" x14ac:dyDescent="0.4">
      <c r="B260" s="318"/>
      <c r="C260" s="119" t="s">
        <v>80</v>
      </c>
      <c r="D260" s="212" t="s">
        <v>256</v>
      </c>
      <c r="E260" s="120" t="s">
        <v>1</v>
      </c>
      <c r="F260" s="121" t="s">
        <v>1147</v>
      </c>
      <c r="G260" s="262">
        <v>-1</v>
      </c>
      <c r="H260" s="124" t="s">
        <v>917</v>
      </c>
    </row>
    <row r="261" spans="2:8" ht="81" x14ac:dyDescent="0.4">
      <c r="B261" s="318"/>
      <c r="C261" s="119" t="s">
        <v>80</v>
      </c>
      <c r="D261" s="212" t="s">
        <v>256</v>
      </c>
      <c r="E261" s="120" t="s">
        <v>1</v>
      </c>
      <c r="F261" s="121" t="s">
        <v>1135</v>
      </c>
      <c r="G261" s="262">
        <v>-1</v>
      </c>
      <c r="H261" s="124" t="s">
        <v>918</v>
      </c>
    </row>
    <row r="262" spans="2:8" ht="81" x14ac:dyDescent="0.4">
      <c r="B262" s="318"/>
      <c r="C262" s="119" t="s">
        <v>80</v>
      </c>
      <c r="D262" s="212" t="s">
        <v>256</v>
      </c>
      <c r="E262" s="120" t="s">
        <v>1</v>
      </c>
      <c r="F262" s="121" t="s">
        <v>1137</v>
      </c>
      <c r="G262" s="262">
        <v>-1</v>
      </c>
      <c r="H262" s="124" t="s">
        <v>1109</v>
      </c>
    </row>
    <row r="263" spans="2:8" ht="81" x14ac:dyDescent="0.4">
      <c r="B263" s="318"/>
      <c r="C263" s="119" t="s">
        <v>80</v>
      </c>
      <c r="D263" s="212" t="s">
        <v>256</v>
      </c>
      <c r="E263" s="120" t="s">
        <v>1</v>
      </c>
      <c r="F263" s="121" t="s">
        <v>1138</v>
      </c>
      <c r="G263" s="262">
        <v>-1</v>
      </c>
      <c r="H263" s="124" t="s">
        <v>919</v>
      </c>
    </row>
    <row r="264" spans="2:8" ht="81" x14ac:dyDescent="0.4">
      <c r="B264" s="318"/>
      <c r="C264" s="119" t="s">
        <v>80</v>
      </c>
      <c r="D264" s="212" t="s">
        <v>256</v>
      </c>
      <c r="E264" s="120" t="s">
        <v>1</v>
      </c>
      <c r="F264" s="121" t="s">
        <v>1139</v>
      </c>
      <c r="G264" s="262">
        <v>-1</v>
      </c>
      <c r="H264" s="124" t="s">
        <v>920</v>
      </c>
    </row>
    <row r="265" spans="2:8" ht="46.3" x14ac:dyDescent="0.4">
      <c r="B265" s="318"/>
      <c r="C265" s="119" t="s">
        <v>81</v>
      </c>
      <c r="D265" s="212" t="s">
        <v>244</v>
      </c>
      <c r="E265" s="120" t="s">
        <v>1</v>
      </c>
      <c r="F265" s="121" t="s">
        <v>1144</v>
      </c>
      <c r="G265" s="262">
        <v>1</v>
      </c>
      <c r="H265" s="124" t="s">
        <v>1110</v>
      </c>
    </row>
    <row r="266" spans="2:8" ht="46.3" x14ac:dyDescent="0.4">
      <c r="B266" s="318"/>
      <c r="C266" s="119" t="s">
        <v>81</v>
      </c>
      <c r="D266" s="212" t="s">
        <v>244</v>
      </c>
      <c r="E266" s="120" t="s">
        <v>1</v>
      </c>
      <c r="F266" s="121" t="s">
        <v>1145</v>
      </c>
      <c r="G266" s="262">
        <v>1</v>
      </c>
      <c r="H266" s="124" t="s">
        <v>1111</v>
      </c>
    </row>
    <row r="267" spans="2:8" ht="46.3" x14ac:dyDescent="0.4">
      <c r="B267" s="318"/>
      <c r="C267" s="119" t="s">
        <v>81</v>
      </c>
      <c r="D267" s="212" t="s">
        <v>244</v>
      </c>
      <c r="E267" s="120" t="s">
        <v>1</v>
      </c>
      <c r="F267" s="121" t="s">
        <v>1146</v>
      </c>
      <c r="G267" s="262">
        <v>1</v>
      </c>
      <c r="H267" s="124" t="s">
        <v>1112</v>
      </c>
    </row>
    <row r="268" spans="2:8" ht="46.3" x14ac:dyDescent="0.4">
      <c r="B268" s="318"/>
      <c r="C268" s="119" t="s">
        <v>81</v>
      </c>
      <c r="D268" s="212" t="s">
        <v>244</v>
      </c>
      <c r="E268" s="120" t="s">
        <v>1</v>
      </c>
      <c r="F268" s="121" t="s">
        <v>1142</v>
      </c>
      <c r="G268" s="262">
        <v>1</v>
      </c>
      <c r="H268" s="124" t="s">
        <v>1113</v>
      </c>
    </row>
    <row r="269" spans="2:8" ht="46.3" x14ac:dyDescent="0.4">
      <c r="B269" s="318"/>
      <c r="C269" s="119" t="s">
        <v>81</v>
      </c>
      <c r="D269" s="212" t="s">
        <v>244</v>
      </c>
      <c r="E269" s="120" t="s">
        <v>1</v>
      </c>
      <c r="F269" s="121" t="s">
        <v>1143</v>
      </c>
      <c r="G269" s="262">
        <v>1</v>
      </c>
      <c r="H269" s="124" t="s">
        <v>1114</v>
      </c>
    </row>
    <row r="270" spans="2:8" ht="46.3" x14ac:dyDescent="0.4">
      <c r="B270" s="318"/>
      <c r="C270" s="119" t="s">
        <v>81</v>
      </c>
      <c r="D270" s="212" t="s">
        <v>244</v>
      </c>
      <c r="E270" s="120" t="s">
        <v>1</v>
      </c>
      <c r="F270" s="121" t="s">
        <v>1140</v>
      </c>
      <c r="G270" s="262">
        <v>1</v>
      </c>
      <c r="H270" s="124" t="s">
        <v>1115</v>
      </c>
    </row>
    <row r="271" spans="2:8" ht="46.3" x14ac:dyDescent="0.4">
      <c r="B271" s="318"/>
      <c r="C271" s="119" t="s">
        <v>81</v>
      </c>
      <c r="D271" s="212" t="s">
        <v>244</v>
      </c>
      <c r="E271" s="120" t="s">
        <v>1</v>
      </c>
      <c r="F271" s="121" t="s">
        <v>1141</v>
      </c>
      <c r="G271" s="262">
        <v>1</v>
      </c>
      <c r="H271" s="124" t="s">
        <v>1116</v>
      </c>
    </row>
    <row r="272" spans="2:8" ht="46.3" x14ac:dyDescent="0.4">
      <c r="B272" s="318"/>
      <c r="C272" s="119" t="s">
        <v>81</v>
      </c>
      <c r="D272" s="212" t="s">
        <v>244</v>
      </c>
      <c r="E272" s="120" t="s">
        <v>1</v>
      </c>
      <c r="F272" s="121" t="s">
        <v>1136</v>
      </c>
      <c r="G272" s="262">
        <v>1</v>
      </c>
      <c r="H272" s="124" t="s">
        <v>1117</v>
      </c>
    </row>
    <row r="273" spans="2:8" ht="46.3" x14ac:dyDescent="0.4">
      <c r="B273" s="318"/>
      <c r="C273" s="119" t="s">
        <v>81</v>
      </c>
      <c r="D273" s="212" t="s">
        <v>244</v>
      </c>
      <c r="E273" s="120" t="s">
        <v>1</v>
      </c>
      <c r="F273" s="121" t="s">
        <v>1135</v>
      </c>
      <c r="G273" s="262">
        <v>1</v>
      </c>
      <c r="H273" s="124" t="s">
        <v>1118</v>
      </c>
    </row>
    <row r="274" spans="2:8" ht="46.3" x14ac:dyDescent="0.4">
      <c r="B274" s="318"/>
      <c r="C274" s="119" t="s">
        <v>81</v>
      </c>
      <c r="D274" s="212" t="s">
        <v>244</v>
      </c>
      <c r="E274" s="120" t="s">
        <v>1</v>
      </c>
      <c r="F274" s="121" t="s">
        <v>1147</v>
      </c>
      <c r="G274" s="262">
        <v>-1</v>
      </c>
      <c r="H274" s="124" t="s">
        <v>921</v>
      </c>
    </row>
    <row r="275" spans="2:8" ht="46.3" x14ac:dyDescent="0.4">
      <c r="B275" s="318"/>
      <c r="C275" s="119" t="s">
        <v>81</v>
      </c>
      <c r="D275" s="212" t="s">
        <v>244</v>
      </c>
      <c r="E275" s="120" t="s">
        <v>1</v>
      </c>
      <c r="F275" s="121" t="s">
        <v>1147</v>
      </c>
      <c r="G275" s="262">
        <v>1</v>
      </c>
      <c r="H275" s="124" t="s">
        <v>922</v>
      </c>
    </row>
    <row r="276" spans="2:8" ht="46.3" x14ac:dyDescent="0.4">
      <c r="B276" s="318"/>
      <c r="C276" s="119" t="s">
        <v>81</v>
      </c>
      <c r="D276" s="212" t="s">
        <v>244</v>
      </c>
      <c r="E276" s="120" t="s">
        <v>1</v>
      </c>
      <c r="F276" s="121" t="s">
        <v>1138</v>
      </c>
      <c r="G276" s="262">
        <v>-1</v>
      </c>
      <c r="H276" s="124" t="s">
        <v>923</v>
      </c>
    </row>
    <row r="277" spans="2:8" ht="46.3" x14ac:dyDescent="0.4">
      <c r="B277" s="318"/>
      <c r="C277" s="119" t="s">
        <v>81</v>
      </c>
      <c r="D277" s="212" t="s">
        <v>244</v>
      </c>
      <c r="E277" s="120" t="s">
        <v>1</v>
      </c>
      <c r="F277" s="121" t="s">
        <v>1138</v>
      </c>
      <c r="G277" s="262">
        <v>1</v>
      </c>
      <c r="H277" s="124" t="s">
        <v>924</v>
      </c>
    </row>
    <row r="278" spans="2:8" ht="46.3" x14ac:dyDescent="0.4">
      <c r="B278" s="318"/>
      <c r="C278" s="119" t="s">
        <v>81</v>
      </c>
      <c r="D278" s="212" t="s">
        <v>244</v>
      </c>
      <c r="E278" s="120" t="s">
        <v>1</v>
      </c>
      <c r="F278" s="121" t="s">
        <v>1139</v>
      </c>
      <c r="G278" s="262">
        <v>-1</v>
      </c>
      <c r="H278" s="124" t="s">
        <v>925</v>
      </c>
    </row>
    <row r="279" spans="2:8" ht="46.3" x14ac:dyDescent="0.4">
      <c r="B279" s="318"/>
      <c r="C279" s="119" t="s">
        <v>81</v>
      </c>
      <c r="D279" s="212" t="s">
        <v>244</v>
      </c>
      <c r="E279" s="120" t="s">
        <v>1</v>
      </c>
      <c r="F279" s="121" t="s">
        <v>1139</v>
      </c>
      <c r="G279" s="262">
        <v>1</v>
      </c>
      <c r="H279" s="124" t="s">
        <v>926</v>
      </c>
    </row>
    <row r="280" spans="2:8" ht="46.3" x14ac:dyDescent="0.4">
      <c r="B280" s="318"/>
      <c r="C280" s="119" t="s">
        <v>81</v>
      </c>
      <c r="D280" s="212" t="s">
        <v>244</v>
      </c>
      <c r="E280" s="120" t="s">
        <v>1</v>
      </c>
      <c r="F280" s="121" t="s">
        <v>1134</v>
      </c>
      <c r="G280" s="262">
        <v>1</v>
      </c>
      <c r="H280" s="124" t="s">
        <v>927</v>
      </c>
    </row>
    <row r="281" spans="2:8" ht="46.3" x14ac:dyDescent="0.4">
      <c r="B281" s="318"/>
      <c r="C281" s="119" t="s">
        <v>81</v>
      </c>
      <c r="D281" s="212" t="s">
        <v>244</v>
      </c>
      <c r="E281" s="120" t="s">
        <v>1</v>
      </c>
      <c r="F281" s="121" t="s">
        <v>1137</v>
      </c>
      <c r="G281" s="262">
        <v>1</v>
      </c>
      <c r="H281" s="124" t="s">
        <v>928</v>
      </c>
    </row>
    <row r="282" spans="2:8" ht="46.3" x14ac:dyDescent="0.4">
      <c r="B282" s="318"/>
      <c r="C282" s="119" t="s">
        <v>81</v>
      </c>
      <c r="D282" s="212" t="s">
        <v>244</v>
      </c>
      <c r="E282" s="120" t="s">
        <v>1</v>
      </c>
      <c r="F282" s="121" t="s">
        <v>1144</v>
      </c>
      <c r="G282" s="262">
        <v>-1</v>
      </c>
      <c r="H282" s="124" t="s">
        <v>1119</v>
      </c>
    </row>
    <row r="283" spans="2:8" ht="46.3" x14ac:dyDescent="0.4">
      <c r="B283" s="318"/>
      <c r="C283" s="119" t="s">
        <v>81</v>
      </c>
      <c r="D283" s="212" t="s">
        <v>244</v>
      </c>
      <c r="E283" s="120" t="s">
        <v>1</v>
      </c>
      <c r="F283" s="121" t="s">
        <v>1145</v>
      </c>
      <c r="G283" s="262">
        <v>-1</v>
      </c>
      <c r="H283" s="124" t="s">
        <v>1120</v>
      </c>
    </row>
    <row r="284" spans="2:8" ht="46.3" x14ac:dyDescent="0.4">
      <c r="B284" s="318"/>
      <c r="C284" s="119" t="s">
        <v>81</v>
      </c>
      <c r="D284" s="212" t="s">
        <v>244</v>
      </c>
      <c r="E284" s="120" t="s">
        <v>1</v>
      </c>
      <c r="F284" s="121" t="s">
        <v>1146</v>
      </c>
      <c r="G284" s="262">
        <v>-1</v>
      </c>
      <c r="H284" s="124" t="s">
        <v>1121</v>
      </c>
    </row>
    <row r="285" spans="2:8" ht="46.3" x14ac:dyDescent="0.4">
      <c r="B285" s="318"/>
      <c r="C285" s="119" t="s">
        <v>81</v>
      </c>
      <c r="D285" s="212" t="s">
        <v>244</v>
      </c>
      <c r="E285" s="120" t="s">
        <v>1</v>
      </c>
      <c r="F285" s="121" t="s">
        <v>1142</v>
      </c>
      <c r="G285" s="262">
        <v>-1</v>
      </c>
      <c r="H285" s="124" t="s">
        <v>929</v>
      </c>
    </row>
    <row r="286" spans="2:8" ht="46.3" x14ac:dyDescent="0.4">
      <c r="B286" s="318"/>
      <c r="C286" s="119" t="s">
        <v>81</v>
      </c>
      <c r="D286" s="212" t="s">
        <v>244</v>
      </c>
      <c r="E286" s="120" t="s">
        <v>1</v>
      </c>
      <c r="F286" s="121" t="s">
        <v>1143</v>
      </c>
      <c r="G286" s="262">
        <v>-1</v>
      </c>
      <c r="H286" s="124" t="s">
        <v>929</v>
      </c>
    </row>
    <row r="287" spans="2:8" ht="46.3" x14ac:dyDescent="0.4">
      <c r="B287" s="318"/>
      <c r="C287" s="119" t="s">
        <v>81</v>
      </c>
      <c r="D287" s="212" t="s">
        <v>244</v>
      </c>
      <c r="E287" s="120" t="s">
        <v>1</v>
      </c>
      <c r="F287" s="121" t="s">
        <v>1140</v>
      </c>
      <c r="G287" s="262">
        <v>-1</v>
      </c>
      <c r="H287" s="124" t="s">
        <v>929</v>
      </c>
    </row>
    <row r="288" spans="2:8" ht="46.3" x14ac:dyDescent="0.4">
      <c r="B288" s="318"/>
      <c r="C288" s="119" t="s">
        <v>81</v>
      </c>
      <c r="D288" s="212" t="s">
        <v>244</v>
      </c>
      <c r="E288" s="120" t="s">
        <v>1</v>
      </c>
      <c r="F288" s="121" t="s">
        <v>1141</v>
      </c>
      <c r="G288" s="262">
        <v>-1</v>
      </c>
      <c r="H288" s="124" t="s">
        <v>929</v>
      </c>
    </row>
    <row r="289" spans="2:8" ht="46.3" x14ac:dyDescent="0.4">
      <c r="B289" s="318"/>
      <c r="C289" s="119" t="s">
        <v>81</v>
      </c>
      <c r="D289" s="212" t="s">
        <v>244</v>
      </c>
      <c r="E289" s="120" t="s">
        <v>1</v>
      </c>
      <c r="F289" s="121" t="s">
        <v>1136</v>
      </c>
      <c r="G289" s="262">
        <v>-1</v>
      </c>
      <c r="H289" s="124" t="s">
        <v>929</v>
      </c>
    </row>
    <row r="290" spans="2:8" ht="46.3" x14ac:dyDescent="0.4">
      <c r="B290" s="318"/>
      <c r="C290" s="119" t="s">
        <v>81</v>
      </c>
      <c r="D290" s="212" t="s">
        <v>244</v>
      </c>
      <c r="E290" s="120" t="s">
        <v>1</v>
      </c>
      <c r="F290" s="121" t="s">
        <v>1137</v>
      </c>
      <c r="G290" s="262">
        <v>-1</v>
      </c>
      <c r="H290" s="124" t="s">
        <v>929</v>
      </c>
    </row>
    <row r="291" spans="2:8" ht="46.3" x14ac:dyDescent="0.4">
      <c r="B291" s="318"/>
      <c r="C291" s="119" t="s">
        <v>81</v>
      </c>
      <c r="D291" s="212" t="s">
        <v>244</v>
      </c>
      <c r="E291" s="120" t="s">
        <v>1</v>
      </c>
      <c r="F291" s="121" t="s">
        <v>1135</v>
      </c>
      <c r="G291" s="262">
        <v>-1</v>
      </c>
      <c r="H291" s="124" t="s">
        <v>929</v>
      </c>
    </row>
    <row r="292" spans="2:8" ht="23.15" x14ac:dyDescent="0.4">
      <c r="B292" s="318"/>
      <c r="C292" s="119" t="s">
        <v>82</v>
      </c>
      <c r="D292" s="212" t="s">
        <v>245</v>
      </c>
      <c r="E292" s="120"/>
      <c r="F292" s="121"/>
      <c r="G292" s="262"/>
      <c r="H292" s="124"/>
    </row>
    <row r="293" spans="2:8" ht="69.45" x14ac:dyDescent="0.4">
      <c r="B293" s="318"/>
      <c r="C293" s="119" t="s">
        <v>83</v>
      </c>
      <c r="D293" s="212" t="s">
        <v>246</v>
      </c>
      <c r="E293" s="120"/>
      <c r="F293" s="121"/>
      <c r="G293" s="262"/>
      <c r="H293" s="124"/>
    </row>
    <row r="294" spans="2:8" ht="46.3" x14ac:dyDescent="0.4">
      <c r="B294" s="318"/>
      <c r="C294" s="119" t="s">
        <v>84</v>
      </c>
      <c r="D294" s="212" t="s">
        <v>247</v>
      </c>
      <c r="E294" s="123"/>
      <c r="F294" s="123"/>
      <c r="G294" s="262"/>
      <c r="H294" s="137"/>
    </row>
    <row r="295" spans="2:8" ht="34.75" x14ac:dyDescent="0.4">
      <c r="B295" s="318"/>
      <c r="C295" s="119" t="s">
        <v>85</v>
      </c>
      <c r="D295" s="212" t="s">
        <v>248</v>
      </c>
      <c r="E295" s="120"/>
      <c r="F295" s="121"/>
      <c r="G295" s="262"/>
      <c r="H295" s="124"/>
    </row>
    <row r="296" spans="2:8" ht="34.75" x14ac:dyDescent="0.4">
      <c r="B296" s="318"/>
      <c r="C296" s="119" t="s">
        <v>86</v>
      </c>
      <c r="D296" s="212" t="s">
        <v>249</v>
      </c>
      <c r="E296" s="120"/>
      <c r="F296" s="121"/>
      <c r="G296" s="262"/>
      <c r="H296" s="124"/>
    </row>
    <row r="297" spans="2:8" ht="57.9" x14ac:dyDescent="0.4">
      <c r="B297" s="318" t="s">
        <v>28</v>
      </c>
      <c r="C297" s="119" t="s">
        <v>87</v>
      </c>
      <c r="D297" s="212" t="s">
        <v>250</v>
      </c>
      <c r="E297" s="120" t="s">
        <v>0</v>
      </c>
      <c r="F297" s="122" t="s">
        <v>817</v>
      </c>
      <c r="G297" s="262">
        <v>1</v>
      </c>
      <c r="H297" s="124" t="s">
        <v>930</v>
      </c>
    </row>
    <row r="298" spans="2:8" ht="57.9" x14ac:dyDescent="0.4">
      <c r="B298" s="318"/>
      <c r="C298" s="119" t="s">
        <v>87</v>
      </c>
      <c r="D298" s="212" t="s">
        <v>250</v>
      </c>
      <c r="E298" s="120" t="s">
        <v>0</v>
      </c>
      <c r="F298" s="122" t="s">
        <v>819</v>
      </c>
      <c r="G298" s="262">
        <v>1</v>
      </c>
      <c r="H298" s="124" t="s">
        <v>931</v>
      </c>
    </row>
    <row r="299" spans="2:8" ht="57.9" x14ac:dyDescent="0.4">
      <c r="B299" s="318"/>
      <c r="C299" s="119" t="s">
        <v>87</v>
      </c>
      <c r="D299" s="212" t="s">
        <v>250</v>
      </c>
      <c r="E299" s="120" t="s">
        <v>0</v>
      </c>
      <c r="F299" s="122" t="s">
        <v>821</v>
      </c>
      <c r="G299" s="262">
        <v>1</v>
      </c>
      <c r="H299" s="124" t="s">
        <v>932</v>
      </c>
    </row>
    <row r="300" spans="2:8" ht="57.9" x14ac:dyDescent="0.4">
      <c r="B300" s="318"/>
      <c r="C300" s="119" t="s">
        <v>87</v>
      </c>
      <c r="D300" s="212" t="s">
        <v>250</v>
      </c>
      <c r="E300" s="120" t="s">
        <v>1</v>
      </c>
      <c r="F300" s="121" t="s">
        <v>1138</v>
      </c>
      <c r="G300" s="262">
        <v>-1</v>
      </c>
      <c r="H300" s="124" t="s">
        <v>933</v>
      </c>
    </row>
    <row r="301" spans="2:8" ht="57.9" x14ac:dyDescent="0.4">
      <c r="B301" s="318"/>
      <c r="C301" s="119" t="s">
        <v>87</v>
      </c>
      <c r="D301" s="212" t="s">
        <v>250</v>
      </c>
      <c r="E301" s="120" t="s">
        <v>1</v>
      </c>
      <c r="F301" s="121" t="s">
        <v>1138</v>
      </c>
      <c r="G301" s="262">
        <v>1</v>
      </c>
      <c r="H301" s="124" t="s">
        <v>934</v>
      </c>
    </row>
    <row r="302" spans="2:8" ht="57.9" x14ac:dyDescent="0.4">
      <c r="B302" s="318"/>
      <c r="C302" s="119" t="s">
        <v>87</v>
      </c>
      <c r="D302" s="212" t="s">
        <v>250</v>
      </c>
      <c r="E302" s="120" t="s">
        <v>1</v>
      </c>
      <c r="F302" s="121" t="s">
        <v>1147</v>
      </c>
      <c r="G302" s="262">
        <v>-1</v>
      </c>
      <c r="H302" s="124" t="s">
        <v>935</v>
      </c>
    </row>
    <row r="303" spans="2:8" ht="57.9" x14ac:dyDescent="0.4">
      <c r="B303" s="318"/>
      <c r="C303" s="119" t="s">
        <v>87</v>
      </c>
      <c r="D303" s="212" t="s">
        <v>250</v>
      </c>
      <c r="E303" s="120" t="s">
        <v>1</v>
      </c>
      <c r="F303" s="121" t="s">
        <v>1147</v>
      </c>
      <c r="G303" s="262">
        <v>1</v>
      </c>
      <c r="H303" s="124" t="s">
        <v>936</v>
      </c>
    </row>
    <row r="304" spans="2:8" ht="58.3" x14ac:dyDescent="0.4">
      <c r="B304" s="318"/>
      <c r="C304" s="119" t="s">
        <v>87</v>
      </c>
      <c r="D304" s="212" t="s">
        <v>250</v>
      </c>
      <c r="E304" s="120" t="s">
        <v>1</v>
      </c>
      <c r="F304" s="121" t="s">
        <v>1139</v>
      </c>
      <c r="G304" s="262">
        <v>-1</v>
      </c>
      <c r="H304" s="128" t="s">
        <v>937</v>
      </c>
    </row>
    <row r="305" spans="2:8" ht="57.9" x14ac:dyDescent="0.4">
      <c r="B305" s="318"/>
      <c r="C305" s="119" t="s">
        <v>87</v>
      </c>
      <c r="D305" s="212" t="s">
        <v>250</v>
      </c>
      <c r="E305" s="120" t="s">
        <v>1</v>
      </c>
      <c r="F305" s="121" t="s">
        <v>1139</v>
      </c>
      <c r="G305" s="262">
        <v>1</v>
      </c>
      <c r="H305" s="128" t="s">
        <v>938</v>
      </c>
    </row>
    <row r="306" spans="2:8" ht="57.9" x14ac:dyDescent="0.4">
      <c r="B306" s="318"/>
      <c r="C306" s="119" t="s">
        <v>87</v>
      </c>
      <c r="D306" s="212" t="s">
        <v>250</v>
      </c>
      <c r="E306" s="120" t="s">
        <v>1</v>
      </c>
      <c r="F306" s="121" t="s">
        <v>1144</v>
      </c>
      <c r="G306" s="262">
        <v>1</v>
      </c>
      <c r="H306" s="124" t="s">
        <v>939</v>
      </c>
    </row>
    <row r="307" spans="2:8" ht="57.9" x14ac:dyDescent="0.4">
      <c r="B307" s="318"/>
      <c r="C307" s="119" t="s">
        <v>87</v>
      </c>
      <c r="D307" s="212" t="s">
        <v>250</v>
      </c>
      <c r="E307" s="120" t="s">
        <v>1</v>
      </c>
      <c r="F307" s="121" t="s">
        <v>1145</v>
      </c>
      <c r="G307" s="262">
        <v>1</v>
      </c>
      <c r="H307" s="124" t="s">
        <v>940</v>
      </c>
    </row>
    <row r="308" spans="2:8" ht="57.9" x14ac:dyDescent="0.4">
      <c r="B308" s="318"/>
      <c r="C308" s="119" t="s">
        <v>87</v>
      </c>
      <c r="D308" s="212" t="s">
        <v>250</v>
      </c>
      <c r="E308" s="120" t="s">
        <v>1</v>
      </c>
      <c r="F308" s="121" t="s">
        <v>1146</v>
      </c>
      <c r="G308" s="262">
        <v>1</v>
      </c>
      <c r="H308" s="124" t="s">
        <v>941</v>
      </c>
    </row>
    <row r="309" spans="2:8" ht="57.9" x14ac:dyDescent="0.4">
      <c r="B309" s="318"/>
      <c r="C309" s="119" t="s">
        <v>87</v>
      </c>
      <c r="D309" s="212" t="s">
        <v>250</v>
      </c>
      <c r="E309" s="120" t="s">
        <v>1</v>
      </c>
      <c r="F309" s="121" t="s">
        <v>1134</v>
      </c>
      <c r="G309" s="262">
        <v>1</v>
      </c>
      <c r="H309" s="124" t="s">
        <v>942</v>
      </c>
    </row>
    <row r="310" spans="2:8" ht="57.9" x14ac:dyDescent="0.4">
      <c r="B310" s="318"/>
      <c r="C310" s="119" t="s">
        <v>87</v>
      </c>
      <c r="D310" s="212" t="s">
        <v>250</v>
      </c>
      <c r="E310" s="120" t="s">
        <v>1</v>
      </c>
      <c r="F310" s="121" t="s">
        <v>1142</v>
      </c>
      <c r="G310" s="262">
        <v>1</v>
      </c>
      <c r="H310" s="124" t="s">
        <v>943</v>
      </c>
    </row>
    <row r="311" spans="2:8" ht="57.9" x14ac:dyDescent="0.4">
      <c r="B311" s="318"/>
      <c r="C311" s="119" t="s">
        <v>87</v>
      </c>
      <c r="D311" s="212" t="s">
        <v>250</v>
      </c>
      <c r="E311" s="120" t="s">
        <v>1</v>
      </c>
      <c r="F311" s="121" t="s">
        <v>1143</v>
      </c>
      <c r="G311" s="262">
        <v>1</v>
      </c>
      <c r="H311" s="124" t="s">
        <v>944</v>
      </c>
    </row>
    <row r="312" spans="2:8" ht="57.9" x14ac:dyDescent="0.4">
      <c r="B312" s="318"/>
      <c r="C312" s="119" t="s">
        <v>87</v>
      </c>
      <c r="D312" s="212" t="s">
        <v>250</v>
      </c>
      <c r="E312" s="120" t="s">
        <v>1</v>
      </c>
      <c r="F312" s="121" t="s">
        <v>1140</v>
      </c>
      <c r="G312" s="262">
        <v>1</v>
      </c>
      <c r="H312" s="124" t="s">
        <v>945</v>
      </c>
    </row>
    <row r="313" spans="2:8" ht="57.9" x14ac:dyDescent="0.4">
      <c r="B313" s="318"/>
      <c r="C313" s="119" t="s">
        <v>87</v>
      </c>
      <c r="D313" s="212" t="s">
        <v>250</v>
      </c>
      <c r="E313" s="120" t="s">
        <v>1</v>
      </c>
      <c r="F313" s="121" t="s">
        <v>1141</v>
      </c>
      <c r="G313" s="262">
        <v>1</v>
      </c>
      <c r="H313" s="124" t="s">
        <v>945</v>
      </c>
    </row>
    <row r="314" spans="2:8" ht="57.9" x14ac:dyDescent="0.4">
      <c r="B314" s="318"/>
      <c r="C314" s="119" t="s">
        <v>87</v>
      </c>
      <c r="D314" s="212" t="s">
        <v>250</v>
      </c>
      <c r="E314" s="120" t="s">
        <v>1</v>
      </c>
      <c r="F314" s="121" t="s">
        <v>1136</v>
      </c>
      <c r="G314" s="262">
        <v>1</v>
      </c>
      <c r="H314" s="124" t="s">
        <v>946</v>
      </c>
    </row>
    <row r="315" spans="2:8" ht="57.9" x14ac:dyDescent="0.4">
      <c r="B315" s="318"/>
      <c r="C315" s="119" t="s">
        <v>87</v>
      </c>
      <c r="D315" s="212" t="s">
        <v>250</v>
      </c>
      <c r="E315" s="120" t="s">
        <v>1</v>
      </c>
      <c r="F315" s="121" t="s">
        <v>1135</v>
      </c>
      <c r="G315" s="262">
        <v>1</v>
      </c>
      <c r="H315" s="124" t="s">
        <v>947</v>
      </c>
    </row>
    <row r="316" spans="2:8" ht="57.9" x14ac:dyDescent="0.4">
      <c r="B316" s="318"/>
      <c r="C316" s="119" t="s">
        <v>87</v>
      </c>
      <c r="D316" s="212" t="s">
        <v>250</v>
      </c>
      <c r="E316" s="120" t="s">
        <v>1</v>
      </c>
      <c r="F316" s="121" t="s">
        <v>1135</v>
      </c>
      <c r="G316" s="262">
        <v>-1</v>
      </c>
      <c r="H316" s="124" t="s">
        <v>948</v>
      </c>
    </row>
    <row r="317" spans="2:8" ht="57.9" x14ac:dyDescent="0.4">
      <c r="B317" s="318"/>
      <c r="C317" s="119" t="s">
        <v>87</v>
      </c>
      <c r="D317" s="212" t="s">
        <v>250</v>
      </c>
      <c r="E317" s="120" t="s">
        <v>1</v>
      </c>
      <c r="F317" s="121" t="s">
        <v>1137</v>
      </c>
      <c r="G317" s="262">
        <v>1</v>
      </c>
      <c r="H317" s="124" t="s">
        <v>949</v>
      </c>
    </row>
    <row r="318" spans="2:8" ht="57.9" x14ac:dyDescent="0.4">
      <c r="B318" s="318"/>
      <c r="C318" s="119" t="s">
        <v>87</v>
      </c>
      <c r="D318" s="212" t="s">
        <v>250</v>
      </c>
      <c r="E318" s="120" t="s">
        <v>1</v>
      </c>
      <c r="F318" s="121" t="s">
        <v>1137</v>
      </c>
      <c r="G318" s="262">
        <v>-1</v>
      </c>
      <c r="H318" s="124" t="s">
        <v>948</v>
      </c>
    </row>
    <row r="319" spans="2:8" ht="57.9" x14ac:dyDescent="0.4">
      <c r="B319" s="318"/>
      <c r="C319" s="119" t="s">
        <v>88</v>
      </c>
      <c r="D319" s="212" t="s">
        <v>251</v>
      </c>
      <c r="E319" s="120" t="s">
        <v>1</v>
      </c>
      <c r="F319" s="121" t="s">
        <v>1139</v>
      </c>
      <c r="G319" s="262">
        <v>-1</v>
      </c>
      <c r="H319" s="128" t="s">
        <v>950</v>
      </c>
    </row>
    <row r="320" spans="2:8" ht="57.9" x14ac:dyDescent="0.4">
      <c r="B320" s="318"/>
      <c r="C320" s="119" t="s">
        <v>88</v>
      </c>
      <c r="D320" s="212" t="s">
        <v>251</v>
      </c>
      <c r="E320" s="120" t="s">
        <v>1</v>
      </c>
      <c r="F320" s="121" t="s">
        <v>1139</v>
      </c>
      <c r="G320" s="262">
        <v>1</v>
      </c>
      <c r="H320" s="128" t="s">
        <v>951</v>
      </c>
    </row>
    <row r="321" spans="2:8" ht="57.9" x14ac:dyDescent="0.4">
      <c r="B321" s="318"/>
      <c r="C321" s="119" t="s">
        <v>88</v>
      </c>
      <c r="D321" s="212" t="s">
        <v>251</v>
      </c>
      <c r="E321" s="120" t="s">
        <v>1</v>
      </c>
      <c r="F321" s="121" t="s">
        <v>1138</v>
      </c>
      <c r="G321" s="262">
        <v>1</v>
      </c>
      <c r="H321" s="128" t="s">
        <v>952</v>
      </c>
    </row>
    <row r="322" spans="2:8" ht="57.9" x14ac:dyDescent="0.4">
      <c r="B322" s="318"/>
      <c r="C322" s="119" t="s">
        <v>88</v>
      </c>
      <c r="D322" s="212" t="s">
        <v>251</v>
      </c>
      <c r="E322" s="120" t="s">
        <v>1</v>
      </c>
      <c r="F322" s="121" t="s">
        <v>1147</v>
      </c>
      <c r="G322" s="262">
        <v>1</v>
      </c>
      <c r="H322" s="128" t="s">
        <v>953</v>
      </c>
    </row>
    <row r="323" spans="2:8" ht="57.9" x14ac:dyDescent="0.4">
      <c r="B323" s="318"/>
      <c r="C323" s="119" t="s">
        <v>88</v>
      </c>
      <c r="D323" s="212" t="s">
        <v>251</v>
      </c>
      <c r="E323" s="120" t="s">
        <v>1</v>
      </c>
      <c r="F323" s="121" t="s">
        <v>1138</v>
      </c>
      <c r="G323" s="262">
        <v>-1</v>
      </c>
      <c r="H323" s="128" t="s">
        <v>954</v>
      </c>
    </row>
    <row r="324" spans="2:8" ht="57.9" x14ac:dyDescent="0.4">
      <c r="B324" s="318"/>
      <c r="C324" s="119" t="s">
        <v>88</v>
      </c>
      <c r="D324" s="212" t="s">
        <v>251</v>
      </c>
      <c r="E324" s="120" t="s">
        <v>1</v>
      </c>
      <c r="F324" s="121" t="s">
        <v>1137</v>
      </c>
      <c r="G324" s="262">
        <v>-1</v>
      </c>
      <c r="H324" s="128" t="s">
        <v>955</v>
      </c>
    </row>
    <row r="325" spans="2:8" ht="57.9" x14ac:dyDescent="0.4">
      <c r="B325" s="318"/>
      <c r="C325" s="130" t="s">
        <v>88</v>
      </c>
      <c r="D325" s="212" t="s">
        <v>251</v>
      </c>
      <c r="E325" s="126" t="s">
        <v>1</v>
      </c>
      <c r="F325" s="121" t="s">
        <v>1147</v>
      </c>
      <c r="G325" s="262">
        <v>-1</v>
      </c>
      <c r="H325" s="128" t="s">
        <v>956</v>
      </c>
    </row>
    <row r="326" spans="2:8" ht="57.9" x14ac:dyDescent="0.4">
      <c r="B326" s="318"/>
      <c r="C326" s="119" t="s">
        <v>88</v>
      </c>
      <c r="D326" s="212" t="s">
        <v>251</v>
      </c>
      <c r="E326" s="120" t="s">
        <v>0</v>
      </c>
      <c r="F326" s="122" t="s">
        <v>817</v>
      </c>
      <c r="G326" s="262">
        <v>1</v>
      </c>
      <c r="H326" s="128" t="s">
        <v>957</v>
      </c>
    </row>
    <row r="327" spans="2:8" ht="57.9" x14ac:dyDescent="0.4">
      <c r="B327" s="318"/>
      <c r="C327" s="119" t="s">
        <v>88</v>
      </c>
      <c r="D327" s="212" t="s">
        <v>251</v>
      </c>
      <c r="E327" s="120" t="s">
        <v>0</v>
      </c>
      <c r="F327" s="122" t="s">
        <v>819</v>
      </c>
      <c r="G327" s="262">
        <v>1</v>
      </c>
      <c r="H327" s="128" t="s">
        <v>958</v>
      </c>
    </row>
    <row r="328" spans="2:8" ht="57.9" x14ac:dyDescent="0.4">
      <c r="B328" s="318"/>
      <c r="C328" s="119" t="s">
        <v>88</v>
      </c>
      <c r="D328" s="212" t="s">
        <v>251</v>
      </c>
      <c r="E328" s="120" t="s">
        <v>0</v>
      </c>
      <c r="F328" s="122" t="s">
        <v>821</v>
      </c>
      <c r="G328" s="262">
        <v>1</v>
      </c>
      <c r="H328" s="128" t="s">
        <v>959</v>
      </c>
    </row>
    <row r="329" spans="2:8" ht="57.9" x14ac:dyDescent="0.4">
      <c r="B329" s="318"/>
      <c r="C329" s="119" t="s">
        <v>88</v>
      </c>
      <c r="D329" s="212" t="s">
        <v>251</v>
      </c>
      <c r="E329" s="120" t="s">
        <v>1</v>
      </c>
      <c r="F329" s="121" t="s">
        <v>1144</v>
      </c>
      <c r="G329" s="262">
        <v>1</v>
      </c>
      <c r="H329" s="128" t="s">
        <v>960</v>
      </c>
    </row>
    <row r="330" spans="2:8" ht="57.9" x14ac:dyDescent="0.4">
      <c r="B330" s="318"/>
      <c r="C330" s="119" t="s">
        <v>88</v>
      </c>
      <c r="D330" s="212" t="s">
        <v>251</v>
      </c>
      <c r="E330" s="120" t="s">
        <v>1</v>
      </c>
      <c r="F330" s="121" t="s">
        <v>1145</v>
      </c>
      <c r="G330" s="262">
        <v>1</v>
      </c>
      <c r="H330" s="128" t="s">
        <v>960</v>
      </c>
    </row>
    <row r="331" spans="2:8" ht="57.9" x14ac:dyDescent="0.4">
      <c r="B331" s="318"/>
      <c r="C331" s="119" t="s">
        <v>88</v>
      </c>
      <c r="D331" s="212" t="s">
        <v>251</v>
      </c>
      <c r="E331" s="120" t="s">
        <v>1</v>
      </c>
      <c r="F331" s="121" t="s">
        <v>1146</v>
      </c>
      <c r="G331" s="262">
        <v>1</v>
      </c>
      <c r="H331" s="128" t="s">
        <v>960</v>
      </c>
    </row>
    <row r="332" spans="2:8" ht="57.9" x14ac:dyDescent="0.4">
      <c r="B332" s="318"/>
      <c r="C332" s="119" t="s">
        <v>88</v>
      </c>
      <c r="D332" s="212" t="s">
        <v>251</v>
      </c>
      <c r="E332" s="120" t="s">
        <v>1</v>
      </c>
      <c r="F332" s="121" t="s">
        <v>1142</v>
      </c>
      <c r="G332" s="262">
        <v>1</v>
      </c>
      <c r="H332" s="128" t="s">
        <v>960</v>
      </c>
    </row>
    <row r="333" spans="2:8" ht="57.9" x14ac:dyDescent="0.4">
      <c r="B333" s="318"/>
      <c r="C333" s="119" t="s">
        <v>88</v>
      </c>
      <c r="D333" s="212" t="s">
        <v>251</v>
      </c>
      <c r="E333" s="120" t="s">
        <v>1</v>
      </c>
      <c r="F333" s="121" t="s">
        <v>1143</v>
      </c>
      <c r="G333" s="262">
        <v>1</v>
      </c>
      <c r="H333" s="128" t="s">
        <v>960</v>
      </c>
    </row>
    <row r="334" spans="2:8" ht="57.9" x14ac:dyDescent="0.4">
      <c r="B334" s="318"/>
      <c r="C334" s="119" t="s">
        <v>88</v>
      </c>
      <c r="D334" s="212" t="s">
        <v>251</v>
      </c>
      <c r="E334" s="120" t="s">
        <v>1</v>
      </c>
      <c r="F334" s="121" t="s">
        <v>1140</v>
      </c>
      <c r="G334" s="262">
        <v>1</v>
      </c>
      <c r="H334" s="128" t="s">
        <v>960</v>
      </c>
    </row>
    <row r="335" spans="2:8" ht="57.9" x14ac:dyDescent="0.4">
      <c r="B335" s="318"/>
      <c r="C335" s="119" t="s">
        <v>88</v>
      </c>
      <c r="D335" s="212" t="s">
        <v>251</v>
      </c>
      <c r="E335" s="120" t="s">
        <v>1</v>
      </c>
      <c r="F335" s="121" t="s">
        <v>1141</v>
      </c>
      <c r="G335" s="262">
        <v>1</v>
      </c>
      <c r="H335" s="128" t="s">
        <v>960</v>
      </c>
    </row>
    <row r="336" spans="2:8" ht="57.9" x14ac:dyDescent="0.4">
      <c r="B336" s="318"/>
      <c r="C336" s="119" t="s">
        <v>88</v>
      </c>
      <c r="D336" s="212" t="s">
        <v>251</v>
      </c>
      <c r="E336" s="120" t="s">
        <v>1</v>
      </c>
      <c r="F336" s="121" t="s">
        <v>1136</v>
      </c>
      <c r="G336" s="262">
        <v>1</v>
      </c>
      <c r="H336" s="128" t="s">
        <v>960</v>
      </c>
    </row>
    <row r="337" spans="2:8" ht="57.9" x14ac:dyDescent="0.4">
      <c r="B337" s="318"/>
      <c r="C337" s="119" t="s">
        <v>88</v>
      </c>
      <c r="D337" s="212" t="s">
        <v>251</v>
      </c>
      <c r="E337" s="120" t="s">
        <v>1</v>
      </c>
      <c r="F337" s="121" t="s">
        <v>1135</v>
      </c>
      <c r="G337" s="262">
        <v>1</v>
      </c>
      <c r="H337" s="128" t="s">
        <v>960</v>
      </c>
    </row>
    <row r="338" spans="2:8" ht="57.9" x14ac:dyDescent="0.4">
      <c r="B338" s="318"/>
      <c r="C338" s="119" t="s">
        <v>88</v>
      </c>
      <c r="D338" s="212" t="s">
        <v>251</v>
      </c>
      <c r="E338" s="120" t="s">
        <v>1</v>
      </c>
      <c r="F338" s="121" t="s">
        <v>1137</v>
      </c>
      <c r="G338" s="262">
        <v>1</v>
      </c>
      <c r="H338" s="128" t="s">
        <v>960</v>
      </c>
    </row>
    <row r="339" spans="2:8" ht="57.9" x14ac:dyDescent="0.4">
      <c r="B339" s="318"/>
      <c r="C339" s="119" t="s">
        <v>88</v>
      </c>
      <c r="D339" s="212" t="s">
        <v>251</v>
      </c>
      <c r="E339" s="120" t="s">
        <v>1</v>
      </c>
      <c r="F339" s="121" t="s">
        <v>1134</v>
      </c>
      <c r="G339" s="262">
        <v>1</v>
      </c>
      <c r="H339" s="128" t="s">
        <v>961</v>
      </c>
    </row>
    <row r="340" spans="2:8" ht="46.3" x14ac:dyDescent="0.4">
      <c r="B340" s="318"/>
      <c r="C340" s="119" t="s">
        <v>89</v>
      </c>
      <c r="D340" s="212" t="s">
        <v>252</v>
      </c>
      <c r="E340" s="120"/>
      <c r="F340" s="121"/>
      <c r="G340" s="262"/>
      <c r="H340" s="137"/>
    </row>
    <row r="341" spans="2:8" ht="69.45" x14ac:dyDescent="0.4">
      <c r="B341" s="318"/>
      <c r="C341" s="119" t="s">
        <v>90</v>
      </c>
      <c r="D341" s="212" t="s">
        <v>257</v>
      </c>
      <c r="E341" s="120" t="s">
        <v>0</v>
      </c>
      <c r="F341" s="122" t="s">
        <v>817</v>
      </c>
      <c r="G341" s="262">
        <v>1</v>
      </c>
      <c r="H341" s="124" t="s">
        <v>962</v>
      </c>
    </row>
    <row r="342" spans="2:8" ht="69.45" x14ac:dyDescent="0.4">
      <c r="B342" s="318"/>
      <c r="C342" s="119" t="s">
        <v>90</v>
      </c>
      <c r="D342" s="212" t="s">
        <v>257</v>
      </c>
      <c r="E342" s="120" t="s">
        <v>0</v>
      </c>
      <c r="F342" s="122" t="s">
        <v>819</v>
      </c>
      <c r="G342" s="262">
        <v>1</v>
      </c>
      <c r="H342" s="124" t="s">
        <v>962</v>
      </c>
    </row>
    <row r="343" spans="2:8" ht="69.45" x14ac:dyDescent="0.4">
      <c r="B343" s="318"/>
      <c r="C343" s="119" t="s">
        <v>90</v>
      </c>
      <c r="D343" s="212" t="s">
        <v>257</v>
      </c>
      <c r="E343" s="120" t="s">
        <v>0</v>
      </c>
      <c r="F343" s="122" t="s">
        <v>821</v>
      </c>
      <c r="G343" s="262">
        <v>1</v>
      </c>
      <c r="H343" s="124" t="s">
        <v>963</v>
      </c>
    </row>
    <row r="344" spans="2:8" ht="69.45" x14ac:dyDescent="0.4">
      <c r="B344" s="318"/>
      <c r="C344" s="119" t="s">
        <v>90</v>
      </c>
      <c r="D344" s="212" t="s">
        <v>257</v>
      </c>
      <c r="E344" s="120" t="s">
        <v>1</v>
      </c>
      <c r="F344" s="121" t="s">
        <v>1138</v>
      </c>
      <c r="G344" s="262">
        <v>-1</v>
      </c>
      <c r="H344" s="124" t="s">
        <v>964</v>
      </c>
    </row>
    <row r="345" spans="2:8" ht="69.45" x14ac:dyDescent="0.4">
      <c r="B345" s="318"/>
      <c r="C345" s="119" t="s">
        <v>90</v>
      </c>
      <c r="D345" s="212" t="s">
        <v>257</v>
      </c>
      <c r="E345" s="120" t="s">
        <v>1</v>
      </c>
      <c r="F345" s="121" t="s">
        <v>1138</v>
      </c>
      <c r="G345" s="262">
        <v>1</v>
      </c>
      <c r="H345" s="124" t="s">
        <v>965</v>
      </c>
    </row>
    <row r="346" spans="2:8" ht="69.45" x14ac:dyDescent="0.4">
      <c r="B346" s="318"/>
      <c r="C346" s="119" t="s">
        <v>90</v>
      </c>
      <c r="D346" s="212" t="s">
        <v>257</v>
      </c>
      <c r="E346" s="120" t="s">
        <v>1</v>
      </c>
      <c r="F346" s="121" t="s">
        <v>1147</v>
      </c>
      <c r="G346" s="262">
        <v>-1</v>
      </c>
      <c r="H346" s="124" t="s">
        <v>935</v>
      </c>
    </row>
    <row r="347" spans="2:8" ht="69.45" x14ac:dyDescent="0.4">
      <c r="B347" s="318"/>
      <c r="C347" s="119" t="s">
        <v>90</v>
      </c>
      <c r="D347" s="212" t="s">
        <v>257</v>
      </c>
      <c r="E347" s="120" t="s">
        <v>1</v>
      </c>
      <c r="F347" s="121" t="s">
        <v>1147</v>
      </c>
      <c r="G347" s="262">
        <v>1</v>
      </c>
      <c r="H347" s="124" t="s">
        <v>966</v>
      </c>
    </row>
    <row r="348" spans="2:8" ht="69.45" x14ac:dyDescent="0.4">
      <c r="B348" s="318"/>
      <c r="C348" s="119" t="s">
        <v>90</v>
      </c>
      <c r="D348" s="212" t="s">
        <v>257</v>
      </c>
      <c r="E348" s="120" t="s">
        <v>1</v>
      </c>
      <c r="F348" s="121" t="s">
        <v>1139</v>
      </c>
      <c r="G348" s="262">
        <v>-1</v>
      </c>
      <c r="H348" s="124" t="s">
        <v>967</v>
      </c>
    </row>
    <row r="349" spans="2:8" ht="69.45" x14ac:dyDescent="0.4">
      <c r="B349" s="318"/>
      <c r="C349" s="119" t="s">
        <v>90</v>
      </c>
      <c r="D349" s="212" t="s">
        <v>257</v>
      </c>
      <c r="E349" s="120" t="s">
        <v>1</v>
      </c>
      <c r="F349" s="121" t="s">
        <v>1139</v>
      </c>
      <c r="G349" s="262">
        <v>1</v>
      </c>
      <c r="H349" s="124" t="s">
        <v>968</v>
      </c>
    </row>
    <row r="350" spans="2:8" ht="69.45" x14ac:dyDescent="0.4">
      <c r="B350" s="318"/>
      <c r="C350" s="119" t="s">
        <v>90</v>
      </c>
      <c r="D350" s="212" t="s">
        <v>257</v>
      </c>
      <c r="E350" s="120" t="s">
        <v>1</v>
      </c>
      <c r="F350" s="121" t="s">
        <v>1144</v>
      </c>
      <c r="G350" s="262">
        <v>1</v>
      </c>
      <c r="H350" s="124" t="s">
        <v>969</v>
      </c>
    </row>
    <row r="351" spans="2:8" ht="69.45" x14ac:dyDescent="0.4">
      <c r="B351" s="318"/>
      <c r="C351" s="119" t="s">
        <v>90</v>
      </c>
      <c r="D351" s="212" t="s">
        <v>257</v>
      </c>
      <c r="E351" s="120" t="s">
        <v>1</v>
      </c>
      <c r="F351" s="121" t="s">
        <v>1145</v>
      </c>
      <c r="G351" s="262">
        <v>1</v>
      </c>
      <c r="H351" s="124" t="s">
        <v>970</v>
      </c>
    </row>
    <row r="352" spans="2:8" ht="69.45" x14ac:dyDescent="0.4">
      <c r="B352" s="318"/>
      <c r="C352" s="119" t="s">
        <v>90</v>
      </c>
      <c r="D352" s="212" t="s">
        <v>257</v>
      </c>
      <c r="E352" s="120" t="s">
        <v>1</v>
      </c>
      <c r="F352" s="121" t="s">
        <v>1146</v>
      </c>
      <c r="G352" s="262">
        <v>1</v>
      </c>
      <c r="H352" s="124" t="s">
        <v>971</v>
      </c>
    </row>
    <row r="353" spans="2:8" ht="69.45" x14ac:dyDescent="0.4">
      <c r="B353" s="318"/>
      <c r="C353" s="119" t="s">
        <v>90</v>
      </c>
      <c r="D353" s="212" t="s">
        <v>257</v>
      </c>
      <c r="E353" s="120" t="s">
        <v>1</v>
      </c>
      <c r="F353" s="121" t="s">
        <v>1142</v>
      </c>
      <c r="G353" s="262">
        <v>1</v>
      </c>
      <c r="H353" s="124" t="s">
        <v>972</v>
      </c>
    </row>
    <row r="354" spans="2:8" ht="69.45" x14ac:dyDescent="0.4">
      <c r="B354" s="318"/>
      <c r="C354" s="119" t="s">
        <v>90</v>
      </c>
      <c r="D354" s="212" t="s">
        <v>257</v>
      </c>
      <c r="E354" s="120" t="s">
        <v>1</v>
      </c>
      <c r="F354" s="121" t="s">
        <v>1143</v>
      </c>
      <c r="G354" s="262">
        <v>1</v>
      </c>
      <c r="H354" s="124" t="s">
        <v>973</v>
      </c>
    </row>
    <row r="355" spans="2:8" ht="69.45" x14ac:dyDescent="0.4">
      <c r="B355" s="318"/>
      <c r="C355" s="119" t="s">
        <v>90</v>
      </c>
      <c r="D355" s="212" t="s">
        <v>257</v>
      </c>
      <c r="E355" s="120" t="s">
        <v>1</v>
      </c>
      <c r="F355" s="121" t="s">
        <v>1140</v>
      </c>
      <c r="G355" s="262">
        <v>1</v>
      </c>
      <c r="H355" s="124" t="s">
        <v>974</v>
      </c>
    </row>
    <row r="356" spans="2:8" ht="69.45" x14ac:dyDescent="0.4">
      <c r="B356" s="318"/>
      <c r="C356" s="119" t="s">
        <v>90</v>
      </c>
      <c r="D356" s="212" t="s">
        <v>257</v>
      </c>
      <c r="E356" s="120" t="s">
        <v>1</v>
      </c>
      <c r="F356" s="121" t="s">
        <v>1141</v>
      </c>
      <c r="G356" s="262">
        <v>1</v>
      </c>
      <c r="H356" s="124" t="s">
        <v>974</v>
      </c>
    </row>
    <row r="357" spans="2:8" ht="69.45" x14ac:dyDescent="0.4">
      <c r="B357" s="318"/>
      <c r="C357" s="119" t="s">
        <v>90</v>
      </c>
      <c r="D357" s="212" t="s">
        <v>257</v>
      </c>
      <c r="E357" s="120" t="s">
        <v>1</v>
      </c>
      <c r="F357" s="121" t="s">
        <v>1136</v>
      </c>
      <c r="G357" s="262">
        <v>1</v>
      </c>
      <c r="H357" s="124" t="s">
        <v>975</v>
      </c>
    </row>
    <row r="358" spans="2:8" ht="69.45" x14ac:dyDescent="0.4">
      <c r="B358" s="318"/>
      <c r="C358" s="119" t="s">
        <v>90</v>
      </c>
      <c r="D358" s="212" t="s">
        <v>257</v>
      </c>
      <c r="E358" s="120" t="s">
        <v>1</v>
      </c>
      <c r="F358" s="121" t="s">
        <v>1135</v>
      </c>
      <c r="G358" s="262">
        <v>1</v>
      </c>
      <c r="H358" s="124" t="s">
        <v>976</v>
      </c>
    </row>
    <row r="359" spans="2:8" ht="69.45" x14ac:dyDescent="0.4">
      <c r="B359" s="318"/>
      <c r="C359" s="119" t="s">
        <v>90</v>
      </c>
      <c r="D359" s="212" t="s">
        <v>257</v>
      </c>
      <c r="E359" s="120" t="s">
        <v>1</v>
      </c>
      <c r="F359" s="121" t="s">
        <v>1135</v>
      </c>
      <c r="G359" s="262">
        <v>-1</v>
      </c>
      <c r="H359" s="124" t="s">
        <v>977</v>
      </c>
    </row>
    <row r="360" spans="2:8" ht="69.45" x14ac:dyDescent="0.4">
      <c r="B360" s="318"/>
      <c r="C360" s="119" t="s">
        <v>90</v>
      </c>
      <c r="D360" s="212" t="s">
        <v>257</v>
      </c>
      <c r="E360" s="120" t="s">
        <v>1</v>
      </c>
      <c r="F360" s="121" t="s">
        <v>1137</v>
      </c>
      <c r="G360" s="262">
        <v>1</v>
      </c>
      <c r="H360" s="124" t="s">
        <v>978</v>
      </c>
    </row>
    <row r="361" spans="2:8" ht="69.45" x14ac:dyDescent="0.4">
      <c r="B361" s="318"/>
      <c r="C361" s="119" t="s">
        <v>90</v>
      </c>
      <c r="D361" s="212" t="s">
        <v>257</v>
      </c>
      <c r="E361" s="120" t="s">
        <v>1</v>
      </c>
      <c r="F361" s="121" t="s">
        <v>1137</v>
      </c>
      <c r="G361" s="262">
        <v>-1</v>
      </c>
      <c r="H361" s="124" t="s">
        <v>977</v>
      </c>
    </row>
    <row r="362" spans="2:8" ht="81" x14ac:dyDescent="0.4">
      <c r="B362" s="318"/>
      <c r="C362" s="119" t="s">
        <v>91</v>
      </c>
      <c r="D362" s="212" t="s">
        <v>253</v>
      </c>
      <c r="E362" s="120" t="s">
        <v>0</v>
      </c>
      <c r="F362" s="122" t="s">
        <v>817</v>
      </c>
      <c r="G362" s="262">
        <v>1</v>
      </c>
      <c r="H362" s="195" t="s">
        <v>1169</v>
      </c>
    </row>
    <row r="363" spans="2:8" ht="81" x14ac:dyDescent="0.4">
      <c r="B363" s="318"/>
      <c r="C363" s="119" t="s">
        <v>91</v>
      </c>
      <c r="D363" s="212" t="s">
        <v>253</v>
      </c>
      <c r="E363" s="120" t="s">
        <v>0</v>
      </c>
      <c r="F363" s="122" t="s">
        <v>819</v>
      </c>
      <c r="G363" s="262">
        <v>1</v>
      </c>
      <c r="H363" s="195" t="s">
        <v>1170</v>
      </c>
    </row>
    <row r="364" spans="2:8" ht="81" x14ac:dyDescent="0.4">
      <c r="B364" s="318"/>
      <c r="C364" s="119" t="s">
        <v>91</v>
      </c>
      <c r="D364" s="212" t="s">
        <v>253</v>
      </c>
      <c r="E364" s="120" t="s">
        <v>0</v>
      </c>
      <c r="F364" s="122" t="s">
        <v>821</v>
      </c>
      <c r="G364" s="262">
        <v>1</v>
      </c>
      <c r="H364" s="195" t="s">
        <v>1171</v>
      </c>
    </row>
    <row r="365" spans="2:8" ht="81" x14ac:dyDescent="0.4">
      <c r="B365" s="318"/>
      <c r="C365" s="119" t="s">
        <v>91</v>
      </c>
      <c r="D365" s="212" t="s">
        <v>253</v>
      </c>
      <c r="E365" s="120" t="s">
        <v>1</v>
      </c>
      <c r="F365" s="121" t="s">
        <v>1138</v>
      </c>
      <c r="G365" s="262">
        <v>1</v>
      </c>
      <c r="H365" s="195" t="s">
        <v>1172</v>
      </c>
    </row>
    <row r="366" spans="2:8" ht="81" x14ac:dyDescent="0.4">
      <c r="B366" s="318"/>
      <c r="C366" s="119" t="s">
        <v>91</v>
      </c>
      <c r="D366" s="212" t="s">
        <v>253</v>
      </c>
      <c r="E366" s="120" t="s">
        <v>1</v>
      </c>
      <c r="F366" s="121" t="s">
        <v>1147</v>
      </c>
      <c r="G366" s="262">
        <v>1</v>
      </c>
      <c r="H366" s="195" t="s">
        <v>1173</v>
      </c>
    </row>
    <row r="367" spans="2:8" ht="81" x14ac:dyDescent="0.4">
      <c r="B367" s="318"/>
      <c r="C367" s="119" t="s">
        <v>91</v>
      </c>
      <c r="D367" s="212" t="s">
        <v>253</v>
      </c>
      <c r="E367" s="120" t="s">
        <v>1</v>
      </c>
      <c r="F367" s="121" t="s">
        <v>1139</v>
      </c>
      <c r="G367" s="262">
        <v>1</v>
      </c>
      <c r="H367" s="195" t="s">
        <v>1174</v>
      </c>
    </row>
    <row r="368" spans="2:8" ht="81" x14ac:dyDescent="0.4">
      <c r="B368" s="318"/>
      <c r="C368" s="119" t="s">
        <v>91</v>
      </c>
      <c r="D368" s="212" t="s">
        <v>253</v>
      </c>
      <c r="E368" s="120" t="s">
        <v>1</v>
      </c>
      <c r="F368" s="121" t="s">
        <v>1144</v>
      </c>
      <c r="G368" s="262">
        <v>1</v>
      </c>
      <c r="H368" s="195" t="s">
        <v>1175</v>
      </c>
    </row>
    <row r="369" spans="2:8" ht="81" x14ac:dyDescent="0.4">
      <c r="B369" s="318"/>
      <c r="C369" s="119" t="s">
        <v>91</v>
      </c>
      <c r="D369" s="212" t="s">
        <v>253</v>
      </c>
      <c r="E369" s="120" t="s">
        <v>1</v>
      </c>
      <c r="F369" s="121" t="s">
        <v>1145</v>
      </c>
      <c r="G369" s="262">
        <v>1</v>
      </c>
      <c r="H369" s="195" t="s">
        <v>1176</v>
      </c>
    </row>
    <row r="370" spans="2:8" ht="81" x14ac:dyDescent="0.4">
      <c r="B370" s="318"/>
      <c r="C370" s="119" t="s">
        <v>91</v>
      </c>
      <c r="D370" s="212" t="s">
        <v>253</v>
      </c>
      <c r="E370" s="120" t="s">
        <v>1</v>
      </c>
      <c r="F370" s="121" t="s">
        <v>1146</v>
      </c>
      <c r="G370" s="262">
        <v>1</v>
      </c>
      <c r="H370" s="195" t="s">
        <v>1177</v>
      </c>
    </row>
    <row r="371" spans="2:8" ht="81" x14ac:dyDescent="0.4">
      <c r="B371" s="318"/>
      <c r="C371" s="119" t="s">
        <v>91</v>
      </c>
      <c r="D371" s="212" t="s">
        <v>253</v>
      </c>
      <c r="E371" s="120" t="s">
        <v>1</v>
      </c>
      <c r="F371" s="121" t="s">
        <v>1142</v>
      </c>
      <c r="G371" s="262">
        <v>1</v>
      </c>
      <c r="H371" s="195" t="s">
        <v>1178</v>
      </c>
    </row>
    <row r="372" spans="2:8" ht="81" x14ac:dyDescent="0.4">
      <c r="B372" s="318"/>
      <c r="C372" s="119" t="s">
        <v>91</v>
      </c>
      <c r="D372" s="212" t="s">
        <v>253</v>
      </c>
      <c r="E372" s="120" t="s">
        <v>1</v>
      </c>
      <c r="F372" s="121" t="s">
        <v>1143</v>
      </c>
      <c r="G372" s="262">
        <v>1</v>
      </c>
      <c r="H372" s="195" t="s">
        <v>1179</v>
      </c>
    </row>
    <row r="373" spans="2:8" ht="81" x14ac:dyDescent="0.4">
      <c r="B373" s="318"/>
      <c r="C373" s="119" t="s">
        <v>91</v>
      </c>
      <c r="D373" s="212" t="s">
        <v>253</v>
      </c>
      <c r="E373" s="120" t="s">
        <v>1</v>
      </c>
      <c r="F373" s="121" t="s">
        <v>1140</v>
      </c>
      <c r="G373" s="262">
        <v>1</v>
      </c>
      <c r="H373" s="195" t="s">
        <v>1180</v>
      </c>
    </row>
    <row r="374" spans="2:8" ht="81" x14ac:dyDescent="0.4">
      <c r="B374" s="318"/>
      <c r="C374" s="119" t="s">
        <v>91</v>
      </c>
      <c r="D374" s="212" t="s">
        <v>253</v>
      </c>
      <c r="E374" s="120" t="s">
        <v>1</v>
      </c>
      <c r="F374" s="121" t="s">
        <v>1141</v>
      </c>
      <c r="G374" s="262">
        <v>1</v>
      </c>
      <c r="H374" s="195" t="s">
        <v>1181</v>
      </c>
    </row>
    <row r="375" spans="2:8" ht="81" x14ac:dyDescent="0.4">
      <c r="B375" s="318"/>
      <c r="C375" s="119" t="s">
        <v>91</v>
      </c>
      <c r="D375" s="212" t="s">
        <v>253</v>
      </c>
      <c r="E375" s="120" t="s">
        <v>1</v>
      </c>
      <c r="F375" s="121" t="s">
        <v>1136</v>
      </c>
      <c r="G375" s="262">
        <v>1</v>
      </c>
      <c r="H375" s="195" t="s">
        <v>1182</v>
      </c>
    </row>
    <row r="376" spans="2:8" ht="81" x14ac:dyDescent="0.4">
      <c r="B376" s="318"/>
      <c r="C376" s="119" t="s">
        <v>91</v>
      </c>
      <c r="D376" s="212" t="s">
        <v>253</v>
      </c>
      <c r="E376" s="120" t="s">
        <v>1</v>
      </c>
      <c r="F376" s="121" t="s">
        <v>1135</v>
      </c>
      <c r="G376" s="262">
        <v>1</v>
      </c>
      <c r="H376" s="195" t="s">
        <v>1183</v>
      </c>
    </row>
    <row r="377" spans="2:8" ht="81" x14ac:dyDescent="0.4">
      <c r="B377" s="318"/>
      <c r="C377" s="119" t="s">
        <v>91</v>
      </c>
      <c r="D377" s="212" t="s">
        <v>253</v>
      </c>
      <c r="E377" s="120" t="s">
        <v>1</v>
      </c>
      <c r="F377" s="121" t="s">
        <v>1137</v>
      </c>
      <c r="G377" s="262">
        <v>1</v>
      </c>
      <c r="H377" s="195" t="s">
        <v>1184</v>
      </c>
    </row>
    <row r="378" spans="2:8" ht="34.75" x14ac:dyDescent="0.4">
      <c r="B378" s="318" t="s">
        <v>29</v>
      </c>
      <c r="C378" s="119" t="s">
        <v>92</v>
      </c>
      <c r="D378" s="212" t="s">
        <v>258</v>
      </c>
      <c r="E378" s="126" t="s">
        <v>1</v>
      </c>
      <c r="F378" s="121" t="s">
        <v>1134</v>
      </c>
      <c r="G378" s="262">
        <v>1</v>
      </c>
      <c r="H378" s="124" t="s">
        <v>979</v>
      </c>
    </row>
    <row r="379" spans="2:8" ht="46.3" x14ac:dyDescent="0.4">
      <c r="B379" s="318"/>
      <c r="C379" s="119" t="s">
        <v>93</v>
      </c>
      <c r="D379" s="212" t="s">
        <v>259</v>
      </c>
      <c r="E379" s="120"/>
      <c r="F379" s="121"/>
      <c r="G379" s="262"/>
      <c r="H379" s="124"/>
    </row>
    <row r="380" spans="2:8" ht="46.3" x14ac:dyDescent="0.4">
      <c r="B380" s="318"/>
      <c r="C380" s="119" t="s">
        <v>94</v>
      </c>
      <c r="D380" s="212" t="s">
        <v>260</v>
      </c>
      <c r="E380" s="120"/>
      <c r="F380" s="121"/>
      <c r="G380" s="262"/>
      <c r="H380" s="124"/>
    </row>
    <row r="381" spans="2:8" ht="34.75" x14ac:dyDescent="0.4">
      <c r="B381" s="318"/>
      <c r="C381" s="119" t="s">
        <v>95</v>
      </c>
      <c r="D381" s="212" t="s">
        <v>261</v>
      </c>
      <c r="E381" s="120"/>
      <c r="F381" s="121"/>
      <c r="G381" s="262"/>
      <c r="H381" s="124"/>
    </row>
    <row r="382" spans="2:8" ht="34.75" x14ac:dyDescent="0.4">
      <c r="B382" s="318"/>
      <c r="C382" s="119" t="s">
        <v>96</v>
      </c>
      <c r="D382" s="212" t="s">
        <v>262</v>
      </c>
      <c r="E382" s="120"/>
      <c r="F382" s="121"/>
      <c r="G382" s="262"/>
      <c r="H382" s="124"/>
    </row>
    <row r="383" spans="2:8" ht="57.9" x14ac:dyDescent="0.4">
      <c r="B383" s="318"/>
      <c r="C383" s="119" t="s">
        <v>97</v>
      </c>
      <c r="D383" s="212" t="s">
        <v>263</v>
      </c>
      <c r="E383" s="120"/>
      <c r="F383" s="121"/>
      <c r="G383" s="262"/>
      <c r="H383" s="124"/>
    </row>
    <row r="384" spans="2:8" ht="46.3" x14ac:dyDescent="0.4">
      <c r="B384" s="318"/>
      <c r="C384" s="119" t="s">
        <v>98</v>
      </c>
      <c r="D384" s="212" t="s">
        <v>264</v>
      </c>
      <c r="E384" s="120"/>
      <c r="F384" s="121"/>
      <c r="G384" s="262"/>
      <c r="H384" s="124"/>
    </row>
    <row r="385" spans="2:8" ht="34.75" x14ac:dyDescent="0.4">
      <c r="B385" s="318" t="s">
        <v>30</v>
      </c>
      <c r="C385" s="119" t="s">
        <v>99</v>
      </c>
      <c r="D385" s="212" t="s">
        <v>265</v>
      </c>
      <c r="E385" s="120" t="s">
        <v>1</v>
      </c>
      <c r="F385" s="121" t="s">
        <v>1134</v>
      </c>
      <c r="G385" s="262">
        <v>1</v>
      </c>
      <c r="H385" s="124" t="s">
        <v>980</v>
      </c>
    </row>
    <row r="386" spans="2:8" ht="34.75" x14ac:dyDescent="0.4">
      <c r="B386" s="318"/>
      <c r="C386" s="119" t="s">
        <v>99</v>
      </c>
      <c r="D386" s="212" t="s">
        <v>265</v>
      </c>
      <c r="E386" s="120" t="s">
        <v>1</v>
      </c>
      <c r="F386" s="121" t="s">
        <v>1136</v>
      </c>
      <c r="G386" s="262">
        <v>-1</v>
      </c>
      <c r="H386" s="124" t="s">
        <v>793</v>
      </c>
    </row>
    <row r="387" spans="2:8" ht="43.75" x14ac:dyDescent="0.4">
      <c r="B387" s="318"/>
      <c r="C387" s="119" t="s">
        <v>99</v>
      </c>
      <c r="D387" s="212" t="s">
        <v>265</v>
      </c>
      <c r="E387" s="120" t="s">
        <v>1</v>
      </c>
      <c r="F387" s="121" t="s">
        <v>1137</v>
      </c>
      <c r="G387" s="262">
        <v>-1</v>
      </c>
      <c r="H387" s="124" t="s">
        <v>884</v>
      </c>
    </row>
    <row r="388" spans="2:8" ht="43.75" x14ac:dyDescent="0.4">
      <c r="B388" s="318"/>
      <c r="C388" s="119" t="s">
        <v>99</v>
      </c>
      <c r="D388" s="212" t="s">
        <v>265</v>
      </c>
      <c r="E388" s="120" t="s">
        <v>1</v>
      </c>
      <c r="F388" s="121" t="s">
        <v>1138</v>
      </c>
      <c r="G388" s="262">
        <v>-1</v>
      </c>
      <c r="H388" s="124" t="s">
        <v>797</v>
      </c>
    </row>
    <row r="389" spans="2:8" ht="43.75" x14ac:dyDescent="0.4">
      <c r="B389" s="318"/>
      <c r="C389" s="119" t="s">
        <v>99</v>
      </c>
      <c r="D389" s="212" t="s">
        <v>265</v>
      </c>
      <c r="E389" s="120" t="s">
        <v>1</v>
      </c>
      <c r="F389" s="121" t="s">
        <v>1139</v>
      </c>
      <c r="G389" s="262">
        <v>-1</v>
      </c>
      <c r="H389" s="124" t="s">
        <v>981</v>
      </c>
    </row>
    <row r="390" spans="2:8" ht="69.45" x14ac:dyDescent="0.4">
      <c r="B390" s="318"/>
      <c r="C390" s="119" t="s">
        <v>100</v>
      </c>
      <c r="D390" s="212" t="s">
        <v>266</v>
      </c>
      <c r="E390" s="120" t="s">
        <v>1</v>
      </c>
      <c r="F390" s="121" t="s">
        <v>1144</v>
      </c>
      <c r="G390" s="262">
        <v>1</v>
      </c>
      <c r="H390" s="195" t="s">
        <v>1185</v>
      </c>
    </row>
    <row r="391" spans="2:8" ht="69.45" x14ac:dyDescent="0.4">
      <c r="B391" s="318"/>
      <c r="C391" s="119" t="s">
        <v>100</v>
      </c>
      <c r="D391" s="212" t="s">
        <v>266</v>
      </c>
      <c r="E391" s="120" t="s">
        <v>1</v>
      </c>
      <c r="F391" s="121" t="s">
        <v>1145</v>
      </c>
      <c r="G391" s="262">
        <v>1</v>
      </c>
      <c r="H391" s="195" t="s">
        <v>1186</v>
      </c>
    </row>
    <row r="392" spans="2:8" ht="69.45" x14ac:dyDescent="0.4">
      <c r="B392" s="318"/>
      <c r="C392" s="119" t="s">
        <v>100</v>
      </c>
      <c r="D392" s="212" t="s">
        <v>266</v>
      </c>
      <c r="E392" s="120" t="s">
        <v>1</v>
      </c>
      <c r="F392" s="121" t="s">
        <v>1142</v>
      </c>
      <c r="G392" s="262">
        <v>1</v>
      </c>
      <c r="H392" s="195" t="s">
        <v>1187</v>
      </c>
    </row>
    <row r="393" spans="2:8" ht="69.45" x14ac:dyDescent="0.4">
      <c r="B393" s="318"/>
      <c r="C393" s="119" t="s">
        <v>100</v>
      </c>
      <c r="D393" s="212" t="s">
        <v>266</v>
      </c>
      <c r="E393" s="120" t="s">
        <v>1</v>
      </c>
      <c r="F393" s="121" t="s">
        <v>1143</v>
      </c>
      <c r="G393" s="262">
        <v>1</v>
      </c>
      <c r="H393" s="195" t="s">
        <v>1188</v>
      </c>
    </row>
    <row r="394" spans="2:8" ht="69.45" x14ac:dyDescent="0.4">
      <c r="B394" s="318"/>
      <c r="C394" s="119" t="s">
        <v>100</v>
      </c>
      <c r="D394" s="212" t="s">
        <v>266</v>
      </c>
      <c r="E394" s="120" t="s">
        <v>1</v>
      </c>
      <c r="F394" s="121" t="s">
        <v>1140</v>
      </c>
      <c r="G394" s="262">
        <v>1</v>
      </c>
      <c r="H394" s="195" t="s">
        <v>1189</v>
      </c>
    </row>
    <row r="395" spans="2:8" ht="69.45" x14ac:dyDescent="0.4">
      <c r="B395" s="318"/>
      <c r="C395" s="119" t="s">
        <v>100</v>
      </c>
      <c r="D395" s="212" t="s">
        <v>266</v>
      </c>
      <c r="E395" s="120" t="s">
        <v>1</v>
      </c>
      <c r="F395" s="121" t="s">
        <v>1141</v>
      </c>
      <c r="G395" s="262">
        <v>1</v>
      </c>
      <c r="H395" s="195" t="s">
        <v>1190</v>
      </c>
    </row>
    <row r="396" spans="2:8" ht="69.45" x14ac:dyDescent="0.4">
      <c r="B396" s="318"/>
      <c r="C396" s="119" t="s">
        <v>100</v>
      </c>
      <c r="D396" s="212" t="s">
        <v>266</v>
      </c>
      <c r="E396" s="120" t="s">
        <v>1</v>
      </c>
      <c r="F396" s="121" t="s">
        <v>1136</v>
      </c>
      <c r="G396" s="262">
        <v>1</v>
      </c>
      <c r="H396" s="195" t="s">
        <v>1191</v>
      </c>
    </row>
    <row r="397" spans="2:8" ht="69.45" x14ac:dyDescent="0.4">
      <c r="B397" s="318"/>
      <c r="C397" s="119" t="s">
        <v>100</v>
      </c>
      <c r="D397" s="212" t="s">
        <v>266</v>
      </c>
      <c r="E397" s="120" t="s">
        <v>1</v>
      </c>
      <c r="F397" s="121" t="s">
        <v>1135</v>
      </c>
      <c r="G397" s="262">
        <v>1</v>
      </c>
      <c r="H397" s="195" t="s">
        <v>1192</v>
      </c>
    </row>
    <row r="398" spans="2:8" ht="69.45" x14ac:dyDescent="0.4">
      <c r="B398" s="318"/>
      <c r="C398" s="119" t="s">
        <v>100</v>
      </c>
      <c r="D398" s="212" t="s">
        <v>266</v>
      </c>
      <c r="E398" s="120" t="s">
        <v>1</v>
      </c>
      <c r="F398" s="121" t="s">
        <v>1137</v>
      </c>
      <c r="G398" s="262">
        <v>1</v>
      </c>
      <c r="H398" s="195" t="s">
        <v>1193</v>
      </c>
    </row>
    <row r="399" spans="2:8" ht="69.45" x14ac:dyDescent="0.4">
      <c r="B399" s="318"/>
      <c r="C399" s="130" t="s">
        <v>100</v>
      </c>
      <c r="D399" s="212" t="s">
        <v>266</v>
      </c>
      <c r="E399" s="126" t="s">
        <v>1</v>
      </c>
      <c r="F399" s="121" t="s">
        <v>1138</v>
      </c>
      <c r="G399" s="262">
        <v>1</v>
      </c>
      <c r="H399" s="195" t="s">
        <v>1261</v>
      </c>
    </row>
    <row r="400" spans="2:8" ht="69.45" x14ac:dyDescent="0.4">
      <c r="B400" s="318"/>
      <c r="C400" s="130" t="s">
        <v>100</v>
      </c>
      <c r="D400" s="212" t="s">
        <v>266</v>
      </c>
      <c r="E400" s="126" t="s">
        <v>1</v>
      </c>
      <c r="F400" s="121" t="s">
        <v>1147</v>
      </c>
      <c r="G400" s="262">
        <v>1</v>
      </c>
      <c r="H400" s="195" t="s">
        <v>1280</v>
      </c>
    </row>
    <row r="401" spans="2:8" ht="69.45" x14ac:dyDescent="0.4">
      <c r="B401" s="318"/>
      <c r="C401" s="130" t="s">
        <v>100</v>
      </c>
      <c r="D401" s="212" t="s">
        <v>266</v>
      </c>
      <c r="E401" s="126" t="s">
        <v>1</v>
      </c>
      <c r="F401" s="121" t="s">
        <v>1147</v>
      </c>
      <c r="G401" s="262">
        <v>-1</v>
      </c>
      <c r="H401" s="195" t="s">
        <v>1287</v>
      </c>
    </row>
    <row r="402" spans="2:8" ht="69.45" x14ac:dyDescent="0.4">
      <c r="B402" s="318"/>
      <c r="C402" s="130" t="s">
        <v>100</v>
      </c>
      <c r="D402" s="212" t="s">
        <v>266</v>
      </c>
      <c r="E402" s="126" t="s">
        <v>1</v>
      </c>
      <c r="F402" s="121" t="s">
        <v>1139</v>
      </c>
      <c r="G402" s="262">
        <v>-1</v>
      </c>
      <c r="H402" s="195" t="s">
        <v>1283</v>
      </c>
    </row>
    <row r="403" spans="2:8" ht="69.45" x14ac:dyDescent="0.4">
      <c r="B403" s="318"/>
      <c r="C403" s="130" t="s">
        <v>100</v>
      </c>
      <c r="D403" s="212" t="s">
        <v>266</v>
      </c>
      <c r="E403" s="126" t="s">
        <v>1</v>
      </c>
      <c r="F403" s="121" t="s">
        <v>1138</v>
      </c>
      <c r="G403" s="262">
        <v>-1</v>
      </c>
      <c r="H403" s="195" t="s">
        <v>1281</v>
      </c>
    </row>
    <row r="404" spans="2:8" ht="69.45" x14ac:dyDescent="0.4">
      <c r="B404" s="318"/>
      <c r="C404" s="130" t="s">
        <v>100</v>
      </c>
      <c r="D404" s="212" t="s">
        <v>266</v>
      </c>
      <c r="E404" s="126" t="s">
        <v>1</v>
      </c>
      <c r="F404" s="121" t="s">
        <v>1139</v>
      </c>
      <c r="G404" s="262">
        <v>1</v>
      </c>
      <c r="H404" s="195" t="s">
        <v>1262</v>
      </c>
    </row>
    <row r="405" spans="2:8" ht="58.3" x14ac:dyDescent="0.4">
      <c r="B405" s="318"/>
      <c r="C405" s="130" t="s">
        <v>101</v>
      </c>
      <c r="D405" s="212" t="s">
        <v>267</v>
      </c>
      <c r="E405" s="126" t="s">
        <v>1</v>
      </c>
      <c r="F405" s="121" t="s">
        <v>1139</v>
      </c>
      <c r="G405" s="262">
        <v>-1</v>
      </c>
      <c r="H405" s="195" t="s">
        <v>1285</v>
      </c>
    </row>
    <row r="406" spans="2:8" ht="46.3" x14ac:dyDescent="0.4">
      <c r="B406" s="318"/>
      <c r="C406" s="130" t="s">
        <v>101</v>
      </c>
      <c r="D406" s="212" t="s">
        <v>267</v>
      </c>
      <c r="E406" s="126" t="s">
        <v>1</v>
      </c>
      <c r="F406" s="121" t="s">
        <v>1138</v>
      </c>
      <c r="G406" s="262">
        <v>-1</v>
      </c>
      <c r="H406" s="195" t="s">
        <v>1284</v>
      </c>
    </row>
    <row r="407" spans="2:8" ht="46.3" x14ac:dyDescent="0.4">
      <c r="B407" s="318"/>
      <c r="C407" s="130" t="s">
        <v>101</v>
      </c>
      <c r="D407" s="212" t="s">
        <v>267</v>
      </c>
      <c r="E407" s="126" t="s">
        <v>1</v>
      </c>
      <c r="F407" s="121" t="s">
        <v>1138</v>
      </c>
      <c r="G407" s="262">
        <v>1</v>
      </c>
      <c r="H407" s="195" t="s">
        <v>1263</v>
      </c>
    </row>
    <row r="408" spans="2:8" ht="46.3" x14ac:dyDescent="0.4">
      <c r="B408" s="318"/>
      <c r="C408" s="130" t="s">
        <v>101</v>
      </c>
      <c r="D408" s="212" t="s">
        <v>267</v>
      </c>
      <c r="E408" s="126" t="s">
        <v>1</v>
      </c>
      <c r="F408" s="121" t="s">
        <v>1147</v>
      </c>
      <c r="G408" s="262">
        <v>1</v>
      </c>
      <c r="H408" s="195" t="s">
        <v>1264</v>
      </c>
    </row>
    <row r="409" spans="2:8" ht="46.3" x14ac:dyDescent="0.4">
      <c r="B409" s="318"/>
      <c r="C409" s="130" t="s">
        <v>101</v>
      </c>
      <c r="D409" s="212" t="s">
        <v>267</v>
      </c>
      <c r="E409" s="126" t="s">
        <v>1</v>
      </c>
      <c r="F409" s="121" t="s">
        <v>1147</v>
      </c>
      <c r="G409" s="262">
        <v>-1</v>
      </c>
      <c r="H409" s="195" t="s">
        <v>1286</v>
      </c>
    </row>
    <row r="410" spans="2:8" ht="46.3" x14ac:dyDescent="0.4">
      <c r="B410" s="318"/>
      <c r="C410" s="130" t="s">
        <v>101</v>
      </c>
      <c r="D410" s="212" t="s">
        <v>267</v>
      </c>
      <c r="E410" s="126" t="s">
        <v>1</v>
      </c>
      <c r="F410" s="121" t="s">
        <v>1139</v>
      </c>
      <c r="G410" s="262">
        <v>1</v>
      </c>
      <c r="H410" s="195" t="s">
        <v>1265</v>
      </c>
    </row>
    <row r="411" spans="2:8" ht="46.3" x14ac:dyDescent="0.4">
      <c r="B411" s="318"/>
      <c r="C411" s="119" t="s">
        <v>101</v>
      </c>
      <c r="D411" s="212" t="s">
        <v>267</v>
      </c>
      <c r="E411" s="120" t="s">
        <v>1</v>
      </c>
      <c r="F411" s="121" t="s">
        <v>1144</v>
      </c>
      <c r="G411" s="262">
        <v>1</v>
      </c>
      <c r="H411" s="195" t="s">
        <v>1194</v>
      </c>
    </row>
    <row r="412" spans="2:8" ht="46.3" x14ac:dyDescent="0.4">
      <c r="B412" s="318"/>
      <c r="C412" s="119" t="s">
        <v>101</v>
      </c>
      <c r="D412" s="212" t="s">
        <v>267</v>
      </c>
      <c r="E412" s="120" t="s">
        <v>1</v>
      </c>
      <c r="F412" s="121" t="s">
        <v>1145</v>
      </c>
      <c r="G412" s="262">
        <v>1</v>
      </c>
      <c r="H412" s="195" t="s">
        <v>1195</v>
      </c>
    </row>
    <row r="413" spans="2:8" ht="46.3" x14ac:dyDescent="0.4">
      <c r="B413" s="318"/>
      <c r="C413" s="119" t="s">
        <v>101</v>
      </c>
      <c r="D413" s="212" t="s">
        <v>267</v>
      </c>
      <c r="E413" s="120" t="s">
        <v>1</v>
      </c>
      <c r="F413" s="121" t="s">
        <v>1146</v>
      </c>
      <c r="G413" s="262">
        <v>1</v>
      </c>
      <c r="H413" s="195" t="s">
        <v>1196</v>
      </c>
    </row>
    <row r="414" spans="2:8" ht="46.3" x14ac:dyDescent="0.4">
      <c r="B414" s="318"/>
      <c r="C414" s="119" t="s">
        <v>101</v>
      </c>
      <c r="D414" s="212" t="s">
        <v>267</v>
      </c>
      <c r="E414" s="120" t="s">
        <v>1</v>
      </c>
      <c r="F414" s="121" t="s">
        <v>1142</v>
      </c>
      <c r="G414" s="262">
        <v>1</v>
      </c>
      <c r="H414" s="195" t="s">
        <v>1197</v>
      </c>
    </row>
    <row r="415" spans="2:8" ht="46.3" x14ac:dyDescent="0.4">
      <c r="B415" s="318"/>
      <c r="C415" s="119" t="s">
        <v>101</v>
      </c>
      <c r="D415" s="212" t="s">
        <v>267</v>
      </c>
      <c r="E415" s="120" t="s">
        <v>1</v>
      </c>
      <c r="F415" s="121" t="s">
        <v>1143</v>
      </c>
      <c r="G415" s="262">
        <v>1</v>
      </c>
      <c r="H415" s="195" t="s">
        <v>1198</v>
      </c>
    </row>
    <row r="416" spans="2:8" ht="46.3" x14ac:dyDescent="0.4">
      <c r="B416" s="318"/>
      <c r="C416" s="119" t="s">
        <v>101</v>
      </c>
      <c r="D416" s="212" t="s">
        <v>267</v>
      </c>
      <c r="E416" s="120" t="s">
        <v>1</v>
      </c>
      <c r="F416" s="121" t="s">
        <v>1140</v>
      </c>
      <c r="G416" s="262">
        <v>1</v>
      </c>
      <c r="H416" s="195" t="s">
        <v>1199</v>
      </c>
    </row>
    <row r="417" spans="2:8" ht="46.3" x14ac:dyDescent="0.4">
      <c r="B417" s="318"/>
      <c r="C417" s="119" t="s">
        <v>101</v>
      </c>
      <c r="D417" s="212" t="s">
        <v>267</v>
      </c>
      <c r="E417" s="120" t="s">
        <v>1</v>
      </c>
      <c r="F417" s="121" t="s">
        <v>1141</v>
      </c>
      <c r="G417" s="262">
        <v>1</v>
      </c>
      <c r="H417" s="195" t="s">
        <v>1200</v>
      </c>
    </row>
    <row r="418" spans="2:8" ht="46.3" x14ac:dyDescent="0.4">
      <c r="B418" s="318"/>
      <c r="C418" s="119" t="s">
        <v>101</v>
      </c>
      <c r="D418" s="212" t="s">
        <v>267</v>
      </c>
      <c r="E418" s="120" t="s">
        <v>1</v>
      </c>
      <c r="F418" s="121" t="s">
        <v>1136</v>
      </c>
      <c r="G418" s="262">
        <v>1</v>
      </c>
      <c r="H418" s="195" t="s">
        <v>1201</v>
      </c>
    </row>
    <row r="419" spans="2:8" ht="46.3" x14ac:dyDescent="0.4">
      <c r="B419" s="318"/>
      <c r="C419" s="119" t="s">
        <v>101</v>
      </c>
      <c r="D419" s="212" t="s">
        <v>267</v>
      </c>
      <c r="E419" s="120" t="s">
        <v>1</v>
      </c>
      <c r="F419" s="121" t="s">
        <v>1135</v>
      </c>
      <c r="G419" s="262">
        <v>1</v>
      </c>
      <c r="H419" s="195" t="s">
        <v>1202</v>
      </c>
    </row>
    <row r="420" spans="2:8" ht="46.3" x14ac:dyDescent="0.4">
      <c r="B420" s="318"/>
      <c r="C420" s="119" t="s">
        <v>101</v>
      </c>
      <c r="D420" s="212" t="s">
        <v>267</v>
      </c>
      <c r="E420" s="120" t="s">
        <v>1</v>
      </c>
      <c r="F420" s="121" t="s">
        <v>1137</v>
      </c>
      <c r="G420" s="262">
        <v>1</v>
      </c>
      <c r="H420" s="195" t="s">
        <v>1203</v>
      </c>
    </row>
    <row r="421" spans="2:8" ht="46.3" x14ac:dyDescent="0.4">
      <c r="B421" s="318"/>
      <c r="C421" s="119" t="s">
        <v>101</v>
      </c>
      <c r="D421" s="212" t="s">
        <v>267</v>
      </c>
      <c r="E421" s="120" t="s">
        <v>0</v>
      </c>
      <c r="F421" s="121" t="s">
        <v>819</v>
      </c>
      <c r="G421" s="262">
        <v>1</v>
      </c>
      <c r="H421" s="124" t="s">
        <v>982</v>
      </c>
    </row>
    <row r="422" spans="2:8" ht="29.15" x14ac:dyDescent="0.4">
      <c r="B422" s="318"/>
      <c r="C422" s="119" t="s">
        <v>102</v>
      </c>
      <c r="D422" s="212" t="s">
        <v>254</v>
      </c>
      <c r="E422" s="120" t="s">
        <v>1</v>
      </c>
      <c r="F422" s="121" t="s">
        <v>1140</v>
      </c>
      <c r="G422" s="262">
        <v>-1</v>
      </c>
      <c r="H422" s="124" t="s">
        <v>983</v>
      </c>
    </row>
    <row r="423" spans="2:8" ht="69.45" x14ac:dyDescent="0.4">
      <c r="B423" s="318"/>
      <c r="C423" s="119" t="s">
        <v>103</v>
      </c>
      <c r="D423" s="212" t="s">
        <v>268</v>
      </c>
      <c r="E423" s="120"/>
      <c r="F423" s="121"/>
      <c r="G423" s="262"/>
      <c r="H423" s="124"/>
    </row>
    <row r="424" spans="2:8" s="131" customFormat="1" ht="43.75" x14ac:dyDescent="0.4">
      <c r="B424" s="318"/>
      <c r="C424" s="119" t="s">
        <v>104</v>
      </c>
      <c r="D424" s="212" t="s">
        <v>269</v>
      </c>
      <c r="E424" s="120" t="s">
        <v>0</v>
      </c>
      <c r="F424" s="122" t="s">
        <v>817</v>
      </c>
      <c r="G424" s="262">
        <v>1</v>
      </c>
      <c r="H424" s="124" t="s">
        <v>1122</v>
      </c>
    </row>
    <row r="425" spans="2:8" ht="43.75" x14ac:dyDescent="0.4">
      <c r="B425" s="318"/>
      <c r="C425" s="119" t="s">
        <v>104</v>
      </c>
      <c r="D425" s="212" t="s">
        <v>269</v>
      </c>
      <c r="E425" s="120" t="s">
        <v>0</v>
      </c>
      <c r="F425" s="122" t="s">
        <v>819</v>
      </c>
      <c r="G425" s="262">
        <v>1</v>
      </c>
      <c r="H425" s="124" t="s">
        <v>984</v>
      </c>
    </row>
    <row r="426" spans="2:8" ht="43.75" x14ac:dyDescent="0.4">
      <c r="B426" s="318"/>
      <c r="C426" s="119" t="s">
        <v>104</v>
      </c>
      <c r="D426" s="212" t="s">
        <v>269</v>
      </c>
      <c r="E426" s="120" t="s">
        <v>0</v>
      </c>
      <c r="F426" s="122" t="s">
        <v>821</v>
      </c>
      <c r="G426" s="262">
        <v>1</v>
      </c>
      <c r="H426" s="124" t="s">
        <v>985</v>
      </c>
    </row>
    <row r="427" spans="2:8" ht="43.75" x14ac:dyDescent="0.4">
      <c r="B427" s="318"/>
      <c r="C427" s="119" t="s">
        <v>104</v>
      </c>
      <c r="D427" s="212" t="s">
        <v>269</v>
      </c>
      <c r="E427" s="120" t="s">
        <v>1</v>
      </c>
      <c r="F427" s="121" t="s">
        <v>1147</v>
      </c>
      <c r="G427" s="262">
        <v>-1</v>
      </c>
      <c r="H427" s="128" t="s">
        <v>1288</v>
      </c>
    </row>
    <row r="428" spans="2:8" ht="43.75" x14ac:dyDescent="0.4">
      <c r="B428" s="318"/>
      <c r="C428" s="119" t="s">
        <v>104</v>
      </c>
      <c r="D428" s="212" t="s">
        <v>269</v>
      </c>
      <c r="E428" s="120" t="s">
        <v>1</v>
      </c>
      <c r="F428" s="121" t="s">
        <v>1147</v>
      </c>
      <c r="G428" s="262">
        <v>1</v>
      </c>
      <c r="H428" s="124" t="s">
        <v>986</v>
      </c>
    </row>
    <row r="429" spans="2:8" ht="44.7" customHeight="1" x14ac:dyDescent="0.4">
      <c r="B429" s="318"/>
      <c r="C429" s="119" t="s">
        <v>104</v>
      </c>
      <c r="D429" s="212" t="s">
        <v>269</v>
      </c>
      <c r="E429" s="120" t="s">
        <v>1</v>
      </c>
      <c r="F429" s="121" t="s">
        <v>1138</v>
      </c>
      <c r="G429" s="262">
        <v>-1</v>
      </c>
      <c r="H429" s="124" t="s">
        <v>1289</v>
      </c>
    </row>
    <row r="430" spans="2:8" ht="34.75" x14ac:dyDescent="0.4">
      <c r="B430" s="318"/>
      <c r="C430" s="119" t="s">
        <v>104</v>
      </c>
      <c r="D430" s="212" t="s">
        <v>269</v>
      </c>
      <c r="E430" s="120" t="s">
        <v>1</v>
      </c>
      <c r="F430" s="121" t="s">
        <v>1138</v>
      </c>
      <c r="G430" s="262">
        <v>1</v>
      </c>
      <c r="H430" s="124" t="s">
        <v>987</v>
      </c>
    </row>
    <row r="431" spans="2:8" ht="34.75" x14ac:dyDescent="0.4">
      <c r="B431" s="318"/>
      <c r="C431" s="119" t="s">
        <v>104</v>
      </c>
      <c r="D431" s="212" t="s">
        <v>269</v>
      </c>
      <c r="E431" s="120" t="s">
        <v>1</v>
      </c>
      <c r="F431" s="121" t="s">
        <v>1139</v>
      </c>
      <c r="G431" s="262">
        <v>1</v>
      </c>
      <c r="H431" s="124" t="s">
        <v>988</v>
      </c>
    </row>
    <row r="432" spans="2:8" ht="43.75" x14ac:dyDescent="0.4">
      <c r="B432" s="318"/>
      <c r="C432" s="119" t="s">
        <v>104</v>
      </c>
      <c r="D432" s="212" t="s">
        <v>269</v>
      </c>
      <c r="E432" s="120" t="s">
        <v>1</v>
      </c>
      <c r="F432" s="121" t="s">
        <v>1139</v>
      </c>
      <c r="G432" s="262">
        <v>-1</v>
      </c>
      <c r="H432" s="124" t="s">
        <v>836</v>
      </c>
    </row>
    <row r="433" spans="2:8" ht="34.75" x14ac:dyDescent="0.4">
      <c r="B433" s="318"/>
      <c r="C433" s="119" t="s">
        <v>104</v>
      </c>
      <c r="D433" s="212" t="s">
        <v>269</v>
      </c>
      <c r="E433" s="120" t="s">
        <v>1</v>
      </c>
      <c r="F433" s="121" t="s">
        <v>1144</v>
      </c>
      <c r="G433" s="262">
        <v>1</v>
      </c>
      <c r="H433" s="124" t="s">
        <v>989</v>
      </c>
    </row>
    <row r="434" spans="2:8" ht="43.75" x14ac:dyDescent="0.4">
      <c r="B434" s="318"/>
      <c r="C434" s="119" t="s">
        <v>104</v>
      </c>
      <c r="D434" s="212" t="s">
        <v>269</v>
      </c>
      <c r="E434" s="120" t="s">
        <v>1</v>
      </c>
      <c r="F434" s="121" t="s">
        <v>1146</v>
      </c>
      <c r="G434" s="262">
        <v>1</v>
      </c>
      <c r="H434" s="124" t="s">
        <v>990</v>
      </c>
    </row>
    <row r="435" spans="2:8" ht="34.75" x14ac:dyDescent="0.4">
      <c r="B435" s="318"/>
      <c r="C435" s="119" t="s">
        <v>104</v>
      </c>
      <c r="D435" s="212" t="s">
        <v>269</v>
      </c>
      <c r="E435" s="120" t="s">
        <v>1</v>
      </c>
      <c r="F435" s="121" t="s">
        <v>1142</v>
      </c>
      <c r="G435" s="262">
        <v>1</v>
      </c>
      <c r="H435" s="124" t="s">
        <v>991</v>
      </c>
    </row>
    <row r="436" spans="2:8" ht="34.75" x14ac:dyDescent="0.4">
      <c r="B436" s="318"/>
      <c r="C436" s="119" t="s">
        <v>104</v>
      </c>
      <c r="D436" s="212" t="s">
        <v>269</v>
      </c>
      <c r="E436" s="120" t="s">
        <v>1</v>
      </c>
      <c r="F436" s="121" t="s">
        <v>1143</v>
      </c>
      <c r="G436" s="262">
        <v>1</v>
      </c>
      <c r="H436" s="124" t="s">
        <v>992</v>
      </c>
    </row>
    <row r="437" spans="2:8" ht="34.75" x14ac:dyDescent="0.4">
      <c r="B437" s="318"/>
      <c r="C437" s="119" t="s">
        <v>104</v>
      </c>
      <c r="D437" s="212" t="s">
        <v>269</v>
      </c>
      <c r="E437" s="120" t="s">
        <v>1</v>
      </c>
      <c r="F437" s="121" t="s">
        <v>1136</v>
      </c>
      <c r="G437" s="262">
        <v>1</v>
      </c>
      <c r="H437" s="124" t="s">
        <v>993</v>
      </c>
    </row>
    <row r="438" spans="2:8" ht="34.75" x14ac:dyDescent="0.4">
      <c r="B438" s="318"/>
      <c r="C438" s="119" t="s">
        <v>104</v>
      </c>
      <c r="D438" s="212" t="s">
        <v>269</v>
      </c>
      <c r="E438" s="120" t="s">
        <v>1</v>
      </c>
      <c r="F438" s="121" t="s">
        <v>1145</v>
      </c>
      <c r="G438" s="262">
        <v>1</v>
      </c>
      <c r="H438" s="124" t="s">
        <v>994</v>
      </c>
    </row>
    <row r="439" spans="2:8" ht="34.75" x14ac:dyDescent="0.4">
      <c r="B439" s="318"/>
      <c r="C439" s="119" t="s">
        <v>104</v>
      </c>
      <c r="D439" s="212" t="s">
        <v>269</v>
      </c>
      <c r="E439" s="120" t="s">
        <v>1</v>
      </c>
      <c r="F439" s="121" t="s">
        <v>1140</v>
      </c>
      <c r="G439" s="262">
        <v>1</v>
      </c>
      <c r="H439" s="124" t="s">
        <v>995</v>
      </c>
    </row>
    <row r="440" spans="2:8" ht="34.75" x14ac:dyDescent="0.4">
      <c r="B440" s="318"/>
      <c r="C440" s="119" t="s">
        <v>104</v>
      </c>
      <c r="D440" s="212" t="s">
        <v>269</v>
      </c>
      <c r="E440" s="120" t="s">
        <v>1</v>
      </c>
      <c r="F440" s="121" t="s">
        <v>1141</v>
      </c>
      <c r="G440" s="262">
        <v>1</v>
      </c>
      <c r="H440" s="124" t="s">
        <v>996</v>
      </c>
    </row>
    <row r="441" spans="2:8" ht="58.3" x14ac:dyDescent="0.4">
      <c r="B441" s="318"/>
      <c r="C441" s="119" t="s">
        <v>104</v>
      </c>
      <c r="D441" s="212" t="s">
        <v>269</v>
      </c>
      <c r="E441" s="120" t="s">
        <v>1</v>
      </c>
      <c r="F441" s="121" t="s">
        <v>1135</v>
      </c>
      <c r="G441" s="262">
        <v>1</v>
      </c>
      <c r="H441" s="124" t="s">
        <v>997</v>
      </c>
    </row>
    <row r="442" spans="2:8" ht="34.75" x14ac:dyDescent="0.4">
      <c r="B442" s="318"/>
      <c r="C442" s="119" t="s">
        <v>104</v>
      </c>
      <c r="D442" s="212" t="s">
        <v>269</v>
      </c>
      <c r="E442" s="120" t="s">
        <v>1</v>
      </c>
      <c r="F442" s="121" t="s">
        <v>1137</v>
      </c>
      <c r="G442" s="262">
        <v>1</v>
      </c>
      <c r="H442" s="128" t="s">
        <v>998</v>
      </c>
    </row>
    <row r="443" spans="2:8" ht="34.75" x14ac:dyDescent="0.4">
      <c r="B443" s="318"/>
      <c r="C443" s="119" t="s">
        <v>104</v>
      </c>
      <c r="D443" s="212" t="s">
        <v>269</v>
      </c>
      <c r="E443" s="120" t="s">
        <v>1</v>
      </c>
      <c r="F443" s="121" t="s">
        <v>1139</v>
      </c>
      <c r="G443" s="262">
        <v>1</v>
      </c>
      <c r="H443" s="124" t="s">
        <v>999</v>
      </c>
    </row>
    <row r="444" spans="2:8" ht="46.3" x14ac:dyDescent="0.4">
      <c r="B444" s="318"/>
      <c r="C444" s="119" t="s">
        <v>105</v>
      </c>
      <c r="D444" s="212" t="s">
        <v>270</v>
      </c>
      <c r="E444" s="120"/>
      <c r="F444" s="121"/>
      <c r="G444" s="262"/>
      <c r="H444" s="124"/>
    </row>
    <row r="445" spans="2:8" ht="57.9" x14ac:dyDescent="0.4">
      <c r="B445" s="318" t="s">
        <v>31</v>
      </c>
      <c r="C445" s="119" t="s">
        <v>106</v>
      </c>
      <c r="D445" s="212" t="s">
        <v>271</v>
      </c>
      <c r="E445" s="120"/>
      <c r="F445" s="121"/>
      <c r="G445" s="262"/>
      <c r="H445" s="124"/>
    </row>
    <row r="446" spans="2:8" ht="29.15" x14ac:dyDescent="0.4">
      <c r="B446" s="318"/>
      <c r="C446" s="119" t="s">
        <v>107</v>
      </c>
      <c r="D446" s="212" t="s">
        <v>272</v>
      </c>
      <c r="E446" s="120" t="s">
        <v>0</v>
      </c>
      <c r="F446" s="122" t="s">
        <v>817</v>
      </c>
      <c r="G446" s="262">
        <v>1</v>
      </c>
      <c r="H446" s="124" t="s">
        <v>1000</v>
      </c>
    </row>
    <row r="447" spans="2:8" ht="29.15" x14ac:dyDescent="0.4">
      <c r="B447" s="318"/>
      <c r="C447" s="119" t="s">
        <v>107</v>
      </c>
      <c r="D447" s="212" t="s">
        <v>272</v>
      </c>
      <c r="E447" s="120" t="s">
        <v>0</v>
      </c>
      <c r="F447" s="122" t="s">
        <v>819</v>
      </c>
      <c r="G447" s="262">
        <v>1</v>
      </c>
      <c r="H447" s="124" t="s">
        <v>1001</v>
      </c>
    </row>
    <row r="448" spans="2:8" ht="29.15" x14ac:dyDescent="0.4">
      <c r="B448" s="318"/>
      <c r="C448" s="119" t="s">
        <v>107</v>
      </c>
      <c r="D448" s="212" t="s">
        <v>272</v>
      </c>
      <c r="E448" s="120" t="s">
        <v>0</v>
      </c>
      <c r="F448" s="122" t="s">
        <v>821</v>
      </c>
      <c r="G448" s="262">
        <v>1</v>
      </c>
      <c r="H448" s="124" t="s">
        <v>1002</v>
      </c>
    </row>
    <row r="449" spans="2:8" ht="29.15" x14ac:dyDescent="0.4">
      <c r="B449" s="318"/>
      <c r="C449" s="119" t="s">
        <v>107</v>
      </c>
      <c r="D449" s="212" t="s">
        <v>272</v>
      </c>
      <c r="E449" s="126" t="s">
        <v>1</v>
      </c>
      <c r="F449" s="121" t="s">
        <v>1144</v>
      </c>
      <c r="G449" s="262">
        <v>1</v>
      </c>
      <c r="H449" s="128" t="s">
        <v>1003</v>
      </c>
    </row>
    <row r="450" spans="2:8" ht="29.15" x14ac:dyDescent="0.4">
      <c r="B450" s="318"/>
      <c r="C450" s="119" t="s">
        <v>107</v>
      </c>
      <c r="D450" s="212" t="s">
        <v>272</v>
      </c>
      <c r="E450" s="126" t="s">
        <v>1</v>
      </c>
      <c r="F450" s="121" t="s">
        <v>1145</v>
      </c>
      <c r="G450" s="262">
        <v>1</v>
      </c>
      <c r="H450" s="128" t="s">
        <v>1004</v>
      </c>
    </row>
    <row r="451" spans="2:8" ht="29.15" x14ac:dyDescent="0.4">
      <c r="B451" s="318"/>
      <c r="C451" s="119" t="s">
        <v>107</v>
      </c>
      <c r="D451" s="212" t="s">
        <v>272</v>
      </c>
      <c r="E451" s="126" t="s">
        <v>1</v>
      </c>
      <c r="F451" s="121" t="s">
        <v>1146</v>
      </c>
      <c r="G451" s="262">
        <v>1</v>
      </c>
      <c r="H451" s="128" t="s">
        <v>1005</v>
      </c>
    </row>
    <row r="452" spans="2:8" ht="29.15" x14ac:dyDescent="0.4">
      <c r="B452" s="318"/>
      <c r="C452" s="119" t="s">
        <v>107</v>
      </c>
      <c r="D452" s="212" t="s">
        <v>272</v>
      </c>
      <c r="E452" s="126" t="s">
        <v>1</v>
      </c>
      <c r="F452" s="121" t="s">
        <v>1142</v>
      </c>
      <c r="G452" s="262">
        <v>1</v>
      </c>
      <c r="H452" s="128" t="s">
        <v>1006</v>
      </c>
    </row>
    <row r="453" spans="2:8" ht="29.15" x14ac:dyDescent="0.4">
      <c r="B453" s="318"/>
      <c r="C453" s="119" t="s">
        <v>107</v>
      </c>
      <c r="D453" s="212" t="s">
        <v>272</v>
      </c>
      <c r="E453" s="126" t="s">
        <v>1</v>
      </c>
      <c r="F453" s="121" t="s">
        <v>1143</v>
      </c>
      <c r="G453" s="262">
        <v>1</v>
      </c>
      <c r="H453" s="128" t="s">
        <v>1007</v>
      </c>
    </row>
    <row r="454" spans="2:8" ht="29.15" x14ac:dyDescent="0.4">
      <c r="B454" s="318"/>
      <c r="C454" s="119" t="s">
        <v>107</v>
      </c>
      <c r="D454" s="212" t="s">
        <v>272</v>
      </c>
      <c r="E454" s="126" t="s">
        <v>1</v>
      </c>
      <c r="F454" s="121" t="s">
        <v>1140</v>
      </c>
      <c r="G454" s="262">
        <v>1</v>
      </c>
      <c r="H454" s="128" t="s">
        <v>1008</v>
      </c>
    </row>
    <row r="455" spans="2:8" ht="29.15" x14ac:dyDescent="0.4">
      <c r="B455" s="318"/>
      <c r="C455" s="119" t="s">
        <v>107</v>
      </c>
      <c r="D455" s="212" t="s">
        <v>272</v>
      </c>
      <c r="E455" s="126" t="s">
        <v>1</v>
      </c>
      <c r="F455" s="121" t="s">
        <v>1141</v>
      </c>
      <c r="G455" s="262">
        <v>1</v>
      </c>
      <c r="H455" s="128" t="s">
        <v>1009</v>
      </c>
    </row>
    <row r="456" spans="2:8" ht="29.15" x14ac:dyDescent="0.4">
      <c r="B456" s="318"/>
      <c r="C456" s="119" t="s">
        <v>107</v>
      </c>
      <c r="D456" s="212" t="s">
        <v>272</v>
      </c>
      <c r="E456" s="126" t="s">
        <v>1</v>
      </c>
      <c r="F456" s="121" t="s">
        <v>1136</v>
      </c>
      <c r="G456" s="262">
        <v>1</v>
      </c>
      <c r="H456" s="128" t="s">
        <v>1010</v>
      </c>
    </row>
    <row r="457" spans="2:8" ht="29.15" x14ac:dyDescent="0.4">
      <c r="B457" s="318"/>
      <c r="C457" s="119" t="s">
        <v>107</v>
      </c>
      <c r="D457" s="212" t="s">
        <v>272</v>
      </c>
      <c r="E457" s="126" t="s">
        <v>1</v>
      </c>
      <c r="F457" s="121" t="s">
        <v>1135</v>
      </c>
      <c r="G457" s="262">
        <v>1</v>
      </c>
      <c r="H457" s="128" t="s">
        <v>1011</v>
      </c>
    </row>
    <row r="458" spans="2:8" ht="29.15" x14ac:dyDescent="0.4">
      <c r="B458" s="318"/>
      <c r="C458" s="119" t="s">
        <v>107</v>
      </c>
      <c r="D458" s="212" t="s">
        <v>272</v>
      </c>
      <c r="E458" s="126" t="s">
        <v>1</v>
      </c>
      <c r="F458" s="121" t="s">
        <v>1137</v>
      </c>
      <c r="G458" s="262">
        <v>1</v>
      </c>
      <c r="H458" s="128" t="s">
        <v>1012</v>
      </c>
    </row>
    <row r="459" spans="2:8" ht="29.15" x14ac:dyDescent="0.4">
      <c r="B459" s="318"/>
      <c r="C459" s="119" t="s">
        <v>107</v>
      </c>
      <c r="D459" s="212" t="s">
        <v>272</v>
      </c>
      <c r="E459" s="120" t="s">
        <v>1</v>
      </c>
      <c r="F459" s="121" t="s">
        <v>1138</v>
      </c>
      <c r="G459" s="262">
        <v>-1</v>
      </c>
      <c r="H459" s="128" t="s">
        <v>1013</v>
      </c>
    </row>
    <row r="460" spans="2:8" ht="23.15" x14ac:dyDescent="0.4">
      <c r="B460" s="318"/>
      <c r="C460" s="119" t="s">
        <v>107</v>
      </c>
      <c r="D460" s="212" t="s">
        <v>272</v>
      </c>
      <c r="E460" s="126" t="s">
        <v>1</v>
      </c>
      <c r="F460" s="121" t="s">
        <v>1137</v>
      </c>
      <c r="G460" s="262">
        <v>-1</v>
      </c>
      <c r="H460" s="128" t="s">
        <v>1014</v>
      </c>
    </row>
    <row r="461" spans="2:8" s="7" customFormat="1" ht="46.3" x14ac:dyDescent="0.4">
      <c r="B461" s="318"/>
      <c r="C461" s="130" t="s">
        <v>108</v>
      </c>
      <c r="D461" s="212" t="s">
        <v>273</v>
      </c>
      <c r="E461" s="126" t="s">
        <v>1</v>
      </c>
      <c r="F461" s="121" t="s">
        <v>1134</v>
      </c>
      <c r="G461" s="262">
        <v>1</v>
      </c>
      <c r="H461" s="128" t="s">
        <v>1015</v>
      </c>
    </row>
    <row r="462" spans="2:8" ht="69.45" x14ac:dyDescent="0.4">
      <c r="B462" s="318"/>
      <c r="C462" s="119" t="s">
        <v>109</v>
      </c>
      <c r="D462" s="212" t="s">
        <v>274</v>
      </c>
      <c r="E462" s="120" t="s">
        <v>1</v>
      </c>
      <c r="F462" s="121" t="s">
        <v>1135</v>
      </c>
      <c r="G462" s="262">
        <v>1</v>
      </c>
      <c r="H462" s="124" t="s">
        <v>1016</v>
      </c>
    </row>
    <row r="463" spans="2:8" ht="69.45" x14ac:dyDescent="0.4">
      <c r="B463" s="318"/>
      <c r="C463" s="119" t="s">
        <v>109</v>
      </c>
      <c r="D463" s="212" t="s">
        <v>274</v>
      </c>
      <c r="E463" s="120" t="s">
        <v>1</v>
      </c>
      <c r="F463" s="121" t="s">
        <v>1137</v>
      </c>
      <c r="G463" s="262">
        <v>1</v>
      </c>
      <c r="H463" s="124" t="s">
        <v>1017</v>
      </c>
    </row>
    <row r="464" spans="2:8" ht="69.45" x14ac:dyDescent="0.4">
      <c r="B464" s="318"/>
      <c r="C464" s="119" t="s">
        <v>109</v>
      </c>
      <c r="D464" s="212" t="s">
        <v>274</v>
      </c>
      <c r="E464" s="120" t="s">
        <v>1</v>
      </c>
      <c r="F464" s="121" t="s">
        <v>1139</v>
      </c>
      <c r="G464" s="262">
        <v>-1</v>
      </c>
      <c r="H464" s="124" t="s">
        <v>1018</v>
      </c>
    </row>
    <row r="465" spans="2:8" ht="29.15" x14ac:dyDescent="0.4">
      <c r="B465" s="318"/>
      <c r="C465" s="119" t="s">
        <v>110</v>
      </c>
      <c r="D465" s="212" t="s">
        <v>275</v>
      </c>
      <c r="E465" s="126" t="s">
        <v>1</v>
      </c>
      <c r="F465" s="121" t="s">
        <v>1134</v>
      </c>
      <c r="G465" s="262">
        <v>1</v>
      </c>
      <c r="H465" s="124" t="s">
        <v>1019</v>
      </c>
    </row>
    <row r="466" spans="2:8" ht="29.15" x14ac:dyDescent="0.4">
      <c r="B466" s="318"/>
      <c r="C466" s="119" t="s">
        <v>110</v>
      </c>
      <c r="D466" s="212" t="s">
        <v>275</v>
      </c>
      <c r="E466" s="126" t="s">
        <v>1</v>
      </c>
      <c r="F466" s="121" t="s">
        <v>1135</v>
      </c>
      <c r="G466" s="262">
        <v>1</v>
      </c>
      <c r="H466" s="128" t="s">
        <v>1292</v>
      </c>
    </row>
    <row r="467" spans="2:8" ht="46.3" x14ac:dyDescent="0.4">
      <c r="B467" s="318"/>
      <c r="C467" s="119" t="s">
        <v>111</v>
      </c>
      <c r="D467" s="212" t="s">
        <v>276</v>
      </c>
      <c r="E467" s="120"/>
      <c r="F467" s="121"/>
      <c r="G467" s="262"/>
      <c r="H467" s="124"/>
    </row>
    <row r="468" spans="2:8" ht="34.75" x14ac:dyDescent="0.4">
      <c r="B468" s="318"/>
      <c r="C468" s="119" t="s">
        <v>112</v>
      </c>
      <c r="D468" s="212" t="s">
        <v>277</v>
      </c>
      <c r="E468" s="120"/>
      <c r="F468" s="121"/>
      <c r="G468" s="262"/>
      <c r="H468" s="124"/>
    </row>
    <row r="469" spans="2:8" ht="34.75" x14ac:dyDescent="0.4">
      <c r="B469" s="318"/>
      <c r="C469" s="119" t="s">
        <v>113</v>
      </c>
      <c r="D469" s="212" t="s">
        <v>278</v>
      </c>
      <c r="E469" s="120"/>
      <c r="F469" s="121"/>
      <c r="G469" s="262"/>
      <c r="H469" s="124"/>
    </row>
    <row r="470" spans="2:8" ht="23.15" x14ac:dyDescent="0.4">
      <c r="B470" s="320" t="s">
        <v>32</v>
      </c>
      <c r="C470" s="171" t="s">
        <v>114</v>
      </c>
      <c r="D470" s="214" t="s">
        <v>279</v>
      </c>
      <c r="E470" s="168"/>
      <c r="F470" s="169"/>
      <c r="G470" s="263"/>
      <c r="H470" s="170"/>
    </row>
    <row r="471" spans="2:8" ht="23.15" x14ac:dyDescent="0.4">
      <c r="B471" s="320"/>
      <c r="C471" s="171" t="s">
        <v>115</v>
      </c>
      <c r="D471" s="214" t="s">
        <v>280</v>
      </c>
      <c r="E471" s="168"/>
      <c r="F471" s="169"/>
      <c r="G471" s="263"/>
      <c r="H471" s="170"/>
    </row>
    <row r="472" spans="2:8" ht="34.75" x14ac:dyDescent="0.4">
      <c r="B472" s="320"/>
      <c r="C472" s="171" t="s">
        <v>116</v>
      </c>
      <c r="D472" s="214" t="s">
        <v>281</v>
      </c>
      <c r="E472" s="168"/>
      <c r="F472" s="169"/>
      <c r="G472" s="263"/>
      <c r="H472" s="170"/>
    </row>
    <row r="473" spans="2:8" ht="43.75" x14ac:dyDescent="0.4">
      <c r="B473" s="318" t="s">
        <v>33</v>
      </c>
      <c r="C473" s="119" t="s">
        <v>117</v>
      </c>
      <c r="D473" s="212" t="s">
        <v>282</v>
      </c>
      <c r="E473" s="120" t="s">
        <v>0</v>
      </c>
      <c r="F473" s="122" t="s">
        <v>817</v>
      </c>
      <c r="G473" s="262">
        <v>1</v>
      </c>
      <c r="H473" s="128" t="s">
        <v>1020</v>
      </c>
    </row>
    <row r="474" spans="2:8" ht="43.75" x14ac:dyDescent="0.4">
      <c r="B474" s="318"/>
      <c r="C474" s="119" t="s">
        <v>117</v>
      </c>
      <c r="D474" s="212" t="s">
        <v>282</v>
      </c>
      <c r="E474" s="120" t="s">
        <v>0</v>
      </c>
      <c r="F474" s="122" t="s">
        <v>819</v>
      </c>
      <c r="G474" s="262">
        <v>1</v>
      </c>
      <c r="H474" s="128" t="s">
        <v>1020</v>
      </c>
    </row>
    <row r="475" spans="2:8" ht="43.75" x14ac:dyDescent="0.4">
      <c r="B475" s="318"/>
      <c r="C475" s="119" t="s">
        <v>117</v>
      </c>
      <c r="D475" s="212" t="s">
        <v>282</v>
      </c>
      <c r="E475" s="120" t="s">
        <v>0</v>
      </c>
      <c r="F475" s="122" t="s">
        <v>821</v>
      </c>
      <c r="G475" s="262">
        <v>1</v>
      </c>
      <c r="H475" s="128" t="s">
        <v>1021</v>
      </c>
    </row>
    <row r="476" spans="2:8" ht="34.75" x14ac:dyDescent="0.4">
      <c r="B476" s="318"/>
      <c r="C476" s="119" t="s">
        <v>117</v>
      </c>
      <c r="D476" s="212" t="s">
        <v>282</v>
      </c>
      <c r="E476" s="120" t="s">
        <v>1</v>
      </c>
      <c r="F476" s="121" t="s">
        <v>1144</v>
      </c>
      <c r="G476" s="262">
        <v>1</v>
      </c>
      <c r="H476" s="124" t="s">
        <v>1022</v>
      </c>
    </row>
    <row r="477" spans="2:8" ht="34.75" x14ac:dyDescent="0.4">
      <c r="B477" s="318"/>
      <c r="C477" s="119" t="s">
        <v>117</v>
      </c>
      <c r="D477" s="212" t="s">
        <v>282</v>
      </c>
      <c r="E477" s="120" t="s">
        <v>1</v>
      </c>
      <c r="F477" s="121" t="s">
        <v>1146</v>
      </c>
      <c r="G477" s="262">
        <v>1</v>
      </c>
      <c r="H477" s="124" t="s">
        <v>1023</v>
      </c>
    </row>
    <row r="478" spans="2:8" ht="34.75" x14ac:dyDescent="0.4">
      <c r="B478" s="318"/>
      <c r="C478" s="119" t="s">
        <v>117</v>
      </c>
      <c r="D478" s="212" t="s">
        <v>282</v>
      </c>
      <c r="E478" s="120" t="s">
        <v>1</v>
      </c>
      <c r="F478" s="121" t="s">
        <v>1145</v>
      </c>
      <c r="G478" s="262">
        <v>1</v>
      </c>
      <c r="H478" s="124" t="s">
        <v>1024</v>
      </c>
    </row>
    <row r="479" spans="2:8" ht="34.75" x14ac:dyDescent="0.4">
      <c r="B479" s="318"/>
      <c r="C479" s="119" t="s">
        <v>117</v>
      </c>
      <c r="D479" s="212" t="s">
        <v>282</v>
      </c>
      <c r="E479" s="120" t="s">
        <v>1</v>
      </c>
      <c r="F479" s="121" t="s">
        <v>1143</v>
      </c>
      <c r="G479" s="262">
        <v>1</v>
      </c>
      <c r="H479" s="124" t="s">
        <v>1025</v>
      </c>
    </row>
    <row r="480" spans="2:8" ht="34.75" x14ac:dyDescent="0.4">
      <c r="B480" s="318"/>
      <c r="C480" s="119" t="s">
        <v>117</v>
      </c>
      <c r="D480" s="212" t="s">
        <v>282</v>
      </c>
      <c r="E480" s="120" t="s">
        <v>1</v>
      </c>
      <c r="F480" s="121" t="s">
        <v>1142</v>
      </c>
      <c r="G480" s="262">
        <v>1</v>
      </c>
      <c r="H480" s="124" t="s">
        <v>1026</v>
      </c>
    </row>
    <row r="481" spans="2:8" ht="34.75" x14ac:dyDescent="0.4">
      <c r="B481" s="318"/>
      <c r="C481" s="119" t="s">
        <v>117</v>
      </c>
      <c r="D481" s="212" t="s">
        <v>282</v>
      </c>
      <c r="E481" s="120" t="s">
        <v>1</v>
      </c>
      <c r="F481" s="121" t="s">
        <v>1136</v>
      </c>
      <c r="G481" s="262">
        <v>1</v>
      </c>
      <c r="H481" s="124" t="s">
        <v>1027</v>
      </c>
    </row>
    <row r="482" spans="2:8" ht="34.75" x14ac:dyDescent="0.4">
      <c r="B482" s="318"/>
      <c r="C482" s="119" t="s">
        <v>117</v>
      </c>
      <c r="D482" s="212" t="s">
        <v>282</v>
      </c>
      <c r="E482" s="120" t="s">
        <v>1</v>
      </c>
      <c r="F482" s="121" t="s">
        <v>1140</v>
      </c>
      <c r="G482" s="262">
        <v>1</v>
      </c>
      <c r="H482" s="124" t="s">
        <v>1028</v>
      </c>
    </row>
    <row r="483" spans="2:8" ht="34.75" x14ac:dyDescent="0.4">
      <c r="B483" s="318"/>
      <c r="C483" s="119" t="s">
        <v>117</v>
      </c>
      <c r="D483" s="212" t="s">
        <v>282</v>
      </c>
      <c r="E483" s="120" t="s">
        <v>1</v>
      </c>
      <c r="F483" s="121" t="s">
        <v>1141</v>
      </c>
      <c r="G483" s="262">
        <v>1</v>
      </c>
      <c r="H483" s="124" t="s">
        <v>1029</v>
      </c>
    </row>
    <row r="484" spans="2:8" ht="34.75" x14ac:dyDescent="0.4">
      <c r="B484" s="318"/>
      <c r="C484" s="119" t="s">
        <v>117</v>
      </c>
      <c r="D484" s="212" t="s">
        <v>282</v>
      </c>
      <c r="E484" s="120" t="s">
        <v>1</v>
      </c>
      <c r="F484" s="121" t="s">
        <v>1135</v>
      </c>
      <c r="G484" s="262">
        <v>1</v>
      </c>
      <c r="H484" s="124" t="s">
        <v>1030</v>
      </c>
    </row>
    <row r="485" spans="2:8" ht="34.75" x14ac:dyDescent="0.4">
      <c r="B485" s="318"/>
      <c r="C485" s="119" t="s">
        <v>117</v>
      </c>
      <c r="D485" s="212" t="s">
        <v>282</v>
      </c>
      <c r="E485" s="120" t="s">
        <v>1</v>
      </c>
      <c r="F485" s="121" t="s">
        <v>1137</v>
      </c>
      <c r="G485" s="262">
        <v>1</v>
      </c>
      <c r="H485" s="124" t="s">
        <v>1031</v>
      </c>
    </row>
    <row r="486" spans="2:8" ht="43.75" x14ac:dyDescent="0.4">
      <c r="B486" s="318"/>
      <c r="C486" s="119" t="s">
        <v>117</v>
      </c>
      <c r="D486" s="212" t="s">
        <v>282</v>
      </c>
      <c r="E486" s="120" t="s">
        <v>1</v>
      </c>
      <c r="F486" s="121" t="s">
        <v>1142</v>
      </c>
      <c r="G486" s="262">
        <v>-1</v>
      </c>
      <c r="H486" s="124" t="s">
        <v>1032</v>
      </c>
    </row>
    <row r="487" spans="2:8" ht="43.75" x14ac:dyDescent="0.4">
      <c r="B487" s="318"/>
      <c r="C487" s="119" t="s">
        <v>117</v>
      </c>
      <c r="D487" s="212" t="s">
        <v>282</v>
      </c>
      <c r="E487" s="120" t="s">
        <v>1</v>
      </c>
      <c r="F487" s="121" t="s">
        <v>1135</v>
      </c>
      <c r="G487" s="262">
        <v>-1</v>
      </c>
      <c r="H487" s="124" t="s">
        <v>1033</v>
      </c>
    </row>
    <row r="488" spans="2:8" ht="58.3" x14ac:dyDescent="0.4">
      <c r="B488" s="318"/>
      <c r="C488" s="119" t="s">
        <v>117</v>
      </c>
      <c r="D488" s="212" t="s">
        <v>282</v>
      </c>
      <c r="E488" s="120" t="s">
        <v>1</v>
      </c>
      <c r="F488" s="121" t="s">
        <v>1137</v>
      </c>
      <c r="G488" s="262">
        <v>-1</v>
      </c>
      <c r="H488" s="124" t="s">
        <v>1034</v>
      </c>
    </row>
    <row r="489" spans="2:8" ht="34.75" x14ac:dyDescent="0.4">
      <c r="B489" s="318"/>
      <c r="C489" s="119" t="s">
        <v>117</v>
      </c>
      <c r="D489" s="212" t="s">
        <v>282</v>
      </c>
      <c r="E489" s="120" t="s">
        <v>1</v>
      </c>
      <c r="F489" s="121" t="s">
        <v>1145</v>
      </c>
      <c r="G489" s="262">
        <v>-1</v>
      </c>
      <c r="H489" s="124" t="s">
        <v>1035</v>
      </c>
    </row>
    <row r="490" spans="2:8" ht="72.900000000000006" x14ac:dyDescent="0.4">
      <c r="B490" s="318"/>
      <c r="C490" s="119" t="s">
        <v>117</v>
      </c>
      <c r="D490" s="212" t="s">
        <v>282</v>
      </c>
      <c r="E490" s="120" t="s">
        <v>1</v>
      </c>
      <c r="F490" s="121" t="s">
        <v>1139</v>
      </c>
      <c r="G490" s="262">
        <v>-1</v>
      </c>
      <c r="H490" s="128" t="s">
        <v>1036</v>
      </c>
    </row>
    <row r="491" spans="2:8" ht="34.75" x14ac:dyDescent="0.4">
      <c r="B491" s="318"/>
      <c r="C491" s="119" t="s">
        <v>117</v>
      </c>
      <c r="D491" s="212" t="s">
        <v>282</v>
      </c>
      <c r="E491" s="120" t="s">
        <v>1</v>
      </c>
      <c r="F491" s="121" t="s">
        <v>1138</v>
      </c>
      <c r="G491" s="262">
        <v>-1</v>
      </c>
      <c r="H491" s="124" t="s">
        <v>1037</v>
      </c>
    </row>
    <row r="492" spans="2:8" ht="43.75" x14ac:dyDescent="0.4">
      <c r="B492" s="318"/>
      <c r="C492" s="119" t="s">
        <v>117</v>
      </c>
      <c r="D492" s="212" t="s">
        <v>282</v>
      </c>
      <c r="E492" s="120" t="s">
        <v>1</v>
      </c>
      <c r="F492" s="121" t="s">
        <v>1147</v>
      </c>
      <c r="G492" s="262">
        <v>-1</v>
      </c>
      <c r="H492" s="124" t="s">
        <v>1038</v>
      </c>
    </row>
    <row r="493" spans="2:8" ht="43.75" x14ac:dyDescent="0.4">
      <c r="B493" s="318"/>
      <c r="C493" s="119" t="s">
        <v>117</v>
      </c>
      <c r="D493" s="212" t="s">
        <v>282</v>
      </c>
      <c r="E493" s="120" t="s">
        <v>1</v>
      </c>
      <c r="F493" s="121" t="s">
        <v>1136</v>
      </c>
      <c r="G493" s="262">
        <v>-1</v>
      </c>
      <c r="H493" s="124" t="s">
        <v>1039</v>
      </c>
    </row>
    <row r="494" spans="2:8" ht="43.75" x14ac:dyDescent="0.4">
      <c r="B494" s="318"/>
      <c r="C494" s="119" t="s">
        <v>117</v>
      </c>
      <c r="D494" s="212" t="s">
        <v>282</v>
      </c>
      <c r="E494" s="120" t="s">
        <v>1</v>
      </c>
      <c r="F494" s="121" t="s">
        <v>1143</v>
      </c>
      <c r="G494" s="262">
        <v>-1</v>
      </c>
      <c r="H494" s="124" t="s">
        <v>1039</v>
      </c>
    </row>
    <row r="495" spans="2:8" ht="57.9" x14ac:dyDescent="0.4">
      <c r="B495" s="318"/>
      <c r="C495" s="119" t="s">
        <v>118</v>
      </c>
      <c r="D495" s="212" t="s">
        <v>283</v>
      </c>
      <c r="E495" s="120"/>
      <c r="F495" s="122"/>
      <c r="G495" s="262"/>
      <c r="H495" s="128"/>
    </row>
    <row r="496" spans="2:8" ht="34.75" x14ac:dyDescent="0.4">
      <c r="B496" s="318"/>
      <c r="C496" s="119" t="s">
        <v>119</v>
      </c>
      <c r="D496" s="212" t="s">
        <v>284</v>
      </c>
      <c r="E496" s="120"/>
      <c r="F496" s="122"/>
      <c r="G496" s="262"/>
      <c r="H496" s="124"/>
    </row>
    <row r="497" spans="2:8" ht="81" x14ac:dyDescent="0.4">
      <c r="B497" s="318"/>
      <c r="C497" s="119" t="s">
        <v>120</v>
      </c>
      <c r="D497" s="212" t="s">
        <v>285</v>
      </c>
      <c r="E497" s="120"/>
      <c r="F497" s="121"/>
      <c r="G497" s="262"/>
      <c r="H497" s="124"/>
    </row>
    <row r="498" spans="2:8" ht="46.3" x14ac:dyDescent="0.4">
      <c r="B498" s="318"/>
      <c r="C498" s="119" t="s">
        <v>121</v>
      </c>
      <c r="D498" s="212" t="s">
        <v>286</v>
      </c>
      <c r="E498" s="120"/>
      <c r="F498" s="122"/>
      <c r="G498" s="262"/>
      <c r="H498" s="128"/>
    </row>
    <row r="499" spans="2:8" ht="104.15" x14ac:dyDescent="0.4">
      <c r="B499" s="318"/>
      <c r="C499" s="119" t="s">
        <v>122</v>
      </c>
      <c r="D499" s="212" t="s">
        <v>287</v>
      </c>
      <c r="E499" s="120"/>
      <c r="F499" s="121"/>
      <c r="G499" s="262"/>
      <c r="H499" s="124"/>
    </row>
    <row r="500" spans="2:8" ht="57.9" x14ac:dyDescent="0.4">
      <c r="B500" s="318"/>
      <c r="C500" s="119" t="s">
        <v>123</v>
      </c>
      <c r="D500" s="212" t="s">
        <v>288</v>
      </c>
      <c r="E500" s="120"/>
      <c r="F500" s="121"/>
      <c r="G500" s="262"/>
      <c r="H500" s="124"/>
    </row>
    <row r="501" spans="2:8" s="132" customFormat="1" ht="57.9" x14ac:dyDescent="0.4">
      <c r="B501" s="318" t="s">
        <v>34</v>
      </c>
      <c r="C501" s="119" t="s">
        <v>124</v>
      </c>
      <c r="D501" s="212" t="s">
        <v>289</v>
      </c>
      <c r="E501" s="120" t="s">
        <v>0</v>
      </c>
      <c r="F501" s="122" t="s">
        <v>817</v>
      </c>
      <c r="G501" s="262">
        <v>1</v>
      </c>
      <c r="H501" s="128" t="s">
        <v>1040</v>
      </c>
    </row>
    <row r="502" spans="2:8" ht="57.9" x14ac:dyDescent="0.4">
      <c r="B502" s="318"/>
      <c r="C502" s="119" t="s">
        <v>124</v>
      </c>
      <c r="D502" s="212" t="s">
        <v>289</v>
      </c>
      <c r="E502" s="120" t="s">
        <v>0</v>
      </c>
      <c r="F502" s="122" t="s">
        <v>819</v>
      </c>
      <c r="G502" s="262">
        <v>1</v>
      </c>
      <c r="H502" s="128" t="s">
        <v>1041</v>
      </c>
    </row>
    <row r="503" spans="2:8" ht="57.9" x14ac:dyDescent="0.4">
      <c r="B503" s="318"/>
      <c r="C503" s="119" t="s">
        <v>124</v>
      </c>
      <c r="D503" s="212" t="s">
        <v>289</v>
      </c>
      <c r="E503" s="120" t="s">
        <v>0</v>
      </c>
      <c r="F503" s="122" t="s">
        <v>821</v>
      </c>
      <c r="G503" s="262">
        <v>1</v>
      </c>
      <c r="H503" s="128" t="s">
        <v>1042</v>
      </c>
    </row>
    <row r="504" spans="2:8" ht="57.9" x14ac:dyDescent="0.4">
      <c r="B504" s="318"/>
      <c r="C504" s="119" t="s">
        <v>124</v>
      </c>
      <c r="D504" s="212" t="s">
        <v>289</v>
      </c>
      <c r="E504" s="120" t="s">
        <v>1</v>
      </c>
      <c r="F504" s="121" t="s">
        <v>1147</v>
      </c>
      <c r="G504" s="262">
        <v>-1</v>
      </c>
      <c r="H504" s="124" t="s">
        <v>1043</v>
      </c>
    </row>
    <row r="505" spans="2:8" ht="57.9" x14ac:dyDescent="0.4">
      <c r="B505" s="318"/>
      <c r="C505" s="119" t="s">
        <v>124</v>
      </c>
      <c r="D505" s="212" t="s">
        <v>289</v>
      </c>
      <c r="E505" s="120" t="s">
        <v>1</v>
      </c>
      <c r="F505" s="121" t="s">
        <v>1138</v>
      </c>
      <c r="G505" s="262">
        <v>-1</v>
      </c>
      <c r="H505" s="124" t="s">
        <v>1044</v>
      </c>
    </row>
    <row r="506" spans="2:8" ht="72.900000000000006" x14ac:dyDescent="0.4">
      <c r="B506" s="318"/>
      <c r="C506" s="119" t="s">
        <v>124</v>
      </c>
      <c r="D506" s="212" t="s">
        <v>289</v>
      </c>
      <c r="E506" s="120" t="s">
        <v>1</v>
      </c>
      <c r="F506" s="121" t="s">
        <v>1139</v>
      </c>
      <c r="G506" s="262">
        <v>-1</v>
      </c>
      <c r="H506" s="124" t="s">
        <v>1045</v>
      </c>
    </row>
    <row r="507" spans="2:8" ht="57.9" x14ac:dyDescent="0.4">
      <c r="B507" s="318"/>
      <c r="C507" s="119" t="s">
        <v>124</v>
      </c>
      <c r="D507" s="212" t="s">
        <v>289</v>
      </c>
      <c r="E507" s="120" t="s">
        <v>1</v>
      </c>
      <c r="F507" s="121" t="s">
        <v>1144</v>
      </c>
      <c r="G507" s="262">
        <v>1</v>
      </c>
      <c r="H507" s="128" t="s">
        <v>1046</v>
      </c>
    </row>
    <row r="508" spans="2:8" ht="57.9" x14ac:dyDescent="0.4">
      <c r="B508" s="318"/>
      <c r="C508" s="119" t="s">
        <v>124</v>
      </c>
      <c r="D508" s="212" t="s">
        <v>289</v>
      </c>
      <c r="E508" s="120" t="s">
        <v>1</v>
      </c>
      <c r="F508" s="121" t="s">
        <v>1146</v>
      </c>
      <c r="G508" s="262">
        <v>1</v>
      </c>
      <c r="H508" s="124" t="s">
        <v>1047</v>
      </c>
    </row>
    <row r="509" spans="2:8" ht="57.9" x14ac:dyDescent="0.4">
      <c r="B509" s="318"/>
      <c r="C509" s="119" t="s">
        <v>124</v>
      </c>
      <c r="D509" s="212" t="s">
        <v>289</v>
      </c>
      <c r="E509" s="120" t="s">
        <v>1</v>
      </c>
      <c r="F509" s="121" t="s">
        <v>1143</v>
      </c>
      <c r="G509" s="262">
        <v>1</v>
      </c>
      <c r="H509" s="124" t="s">
        <v>1048</v>
      </c>
    </row>
    <row r="510" spans="2:8" ht="57.9" x14ac:dyDescent="0.4">
      <c r="B510" s="318"/>
      <c r="C510" s="119" t="s">
        <v>124</v>
      </c>
      <c r="D510" s="212" t="s">
        <v>289</v>
      </c>
      <c r="E510" s="120" t="s">
        <v>1</v>
      </c>
      <c r="F510" s="121" t="s">
        <v>1136</v>
      </c>
      <c r="G510" s="262">
        <v>1</v>
      </c>
      <c r="H510" s="124" t="s">
        <v>1049</v>
      </c>
    </row>
    <row r="511" spans="2:8" ht="57.9" x14ac:dyDescent="0.4">
      <c r="B511" s="318"/>
      <c r="C511" s="119" t="s">
        <v>124</v>
      </c>
      <c r="D511" s="212" t="s">
        <v>289</v>
      </c>
      <c r="E511" s="120" t="s">
        <v>1</v>
      </c>
      <c r="F511" s="121" t="s">
        <v>1140</v>
      </c>
      <c r="G511" s="262">
        <v>1</v>
      </c>
      <c r="H511" s="124" t="s">
        <v>1050</v>
      </c>
    </row>
    <row r="512" spans="2:8" ht="57.9" x14ac:dyDescent="0.4">
      <c r="B512" s="318"/>
      <c r="C512" s="119" t="s">
        <v>124</v>
      </c>
      <c r="D512" s="212" t="s">
        <v>289</v>
      </c>
      <c r="E512" s="120" t="s">
        <v>1</v>
      </c>
      <c r="F512" s="121" t="s">
        <v>1141</v>
      </c>
      <c r="G512" s="262">
        <v>1</v>
      </c>
      <c r="H512" s="124" t="s">
        <v>1051</v>
      </c>
    </row>
    <row r="513" spans="2:8" ht="57.9" x14ac:dyDescent="0.4">
      <c r="B513" s="318"/>
      <c r="C513" s="119" t="s">
        <v>124</v>
      </c>
      <c r="D513" s="212" t="s">
        <v>289</v>
      </c>
      <c r="E513" s="126" t="s">
        <v>1</v>
      </c>
      <c r="F513" s="121" t="s">
        <v>1134</v>
      </c>
      <c r="G513" s="262">
        <v>1</v>
      </c>
      <c r="H513" s="124" t="s">
        <v>1052</v>
      </c>
    </row>
    <row r="514" spans="2:8" ht="58.3" x14ac:dyDescent="0.4">
      <c r="B514" s="318"/>
      <c r="C514" s="119" t="s">
        <v>124</v>
      </c>
      <c r="D514" s="212" t="s">
        <v>289</v>
      </c>
      <c r="E514" s="120" t="s">
        <v>1</v>
      </c>
      <c r="F514" s="121" t="s">
        <v>1140</v>
      </c>
      <c r="G514" s="262">
        <v>-1</v>
      </c>
      <c r="H514" s="128" t="s">
        <v>1295</v>
      </c>
    </row>
    <row r="515" spans="2:8" ht="58.3" x14ac:dyDescent="0.4">
      <c r="B515" s="318"/>
      <c r="C515" s="119" t="s">
        <v>124</v>
      </c>
      <c r="D515" s="212" t="s">
        <v>289</v>
      </c>
      <c r="E515" s="120" t="s">
        <v>1</v>
      </c>
      <c r="F515" s="121" t="s">
        <v>1141</v>
      </c>
      <c r="G515" s="262">
        <v>-1</v>
      </c>
      <c r="H515" s="124" t="s">
        <v>1053</v>
      </c>
    </row>
    <row r="516" spans="2:8" ht="58.3" x14ac:dyDescent="0.4">
      <c r="B516" s="318"/>
      <c r="C516" s="119" t="s">
        <v>124</v>
      </c>
      <c r="D516" s="212" t="s">
        <v>289</v>
      </c>
      <c r="E516" s="120" t="s">
        <v>1</v>
      </c>
      <c r="F516" s="121" t="s">
        <v>1142</v>
      </c>
      <c r="G516" s="262">
        <v>-1</v>
      </c>
      <c r="H516" s="124" t="s">
        <v>1054</v>
      </c>
    </row>
    <row r="517" spans="2:8" ht="57.9" x14ac:dyDescent="0.4">
      <c r="B517" s="318"/>
      <c r="C517" s="119" t="s">
        <v>124</v>
      </c>
      <c r="D517" s="212" t="s">
        <v>289</v>
      </c>
      <c r="E517" s="120" t="s">
        <v>1</v>
      </c>
      <c r="F517" s="121" t="s">
        <v>1135</v>
      </c>
      <c r="G517" s="262">
        <v>-1</v>
      </c>
      <c r="H517" s="124" t="s">
        <v>1055</v>
      </c>
    </row>
    <row r="518" spans="2:8" ht="57.9" x14ac:dyDescent="0.4">
      <c r="B518" s="318"/>
      <c r="C518" s="119" t="s">
        <v>124</v>
      </c>
      <c r="D518" s="212" t="s">
        <v>289</v>
      </c>
      <c r="E518" s="120" t="s">
        <v>1</v>
      </c>
      <c r="F518" s="121" t="s">
        <v>1137</v>
      </c>
      <c r="G518" s="262">
        <v>-1</v>
      </c>
      <c r="H518" s="124" t="s">
        <v>1056</v>
      </c>
    </row>
    <row r="519" spans="2:8" ht="57.9" x14ac:dyDescent="0.4">
      <c r="B519" s="318"/>
      <c r="C519" s="119" t="s">
        <v>124</v>
      </c>
      <c r="D519" s="212" t="s">
        <v>289</v>
      </c>
      <c r="E519" s="120" t="s">
        <v>1</v>
      </c>
      <c r="F519" s="121" t="s">
        <v>1145</v>
      </c>
      <c r="G519" s="262">
        <v>-1</v>
      </c>
      <c r="H519" s="124" t="s">
        <v>1057</v>
      </c>
    </row>
    <row r="520" spans="2:8" ht="57.9" x14ac:dyDescent="0.4">
      <c r="B520" s="318"/>
      <c r="C520" s="119" t="s">
        <v>124</v>
      </c>
      <c r="D520" s="212" t="s">
        <v>289</v>
      </c>
      <c r="E520" s="120" t="s">
        <v>1</v>
      </c>
      <c r="F520" s="121" t="s">
        <v>1144</v>
      </c>
      <c r="G520" s="262">
        <v>-1</v>
      </c>
      <c r="H520" s="124" t="s">
        <v>1058</v>
      </c>
    </row>
    <row r="521" spans="2:8" ht="46.3" x14ac:dyDescent="0.4">
      <c r="B521" s="318"/>
      <c r="C521" s="119" t="s">
        <v>125</v>
      </c>
      <c r="D521" s="212" t="s">
        <v>290</v>
      </c>
      <c r="E521" s="120" t="s">
        <v>1</v>
      </c>
      <c r="F521" s="121" t="s">
        <v>1135</v>
      </c>
      <c r="G521" s="262">
        <v>-1</v>
      </c>
      <c r="H521" s="124" t="s">
        <v>1059</v>
      </c>
    </row>
    <row r="522" spans="2:8" ht="46.3" x14ac:dyDescent="0.4">
      <c r="B522" s="318"/>
      <c r="C522" s="119" t="s">
        <v>125</v>
      </c>
      <c r="D522" s="212" t="s">
        <v>290</v>
      </c>
      <c r="E522" s="120" t="s">
        <v>1</v>
      </c>
      <c r="F522" s="121" t="s">
        <v>1137</v>
      </c>
      <c r="G522" s="262">
        <v>-1</v>
      </c>
      <c r="H522" s="124" t="s">
        <v>1060</v>
      </c>
    </row>
    <row r="523" spans="2:8" ht="46.3" x14ac:dyDescent="0.4">
      <c r="B523" s="318"/>
      <c r="C523" s="119" t="s">
        <v>125</v>
      </c>
      <c r="D523" s="212" t="s">
        <v>290</v>
      </c>
      <c r="E523" s="126" t="s">
        <v>1</v>
      </c>
      <c r="F523" s="121" t="s">
        <v>1134</v>
      </c>
      <c r="G523" s="262">
        <v>1</v>
      </c>
      <c r="H523" s="124" t="s">
        <v>1061</v>
      </c>
    </row>
    <row r="524" spans="2:8" ht="46.3" x14ac:dyDescent="0.4">
      <c r="B524" s="318"/>
      <c r="C524" s="119" t="s">
        <v>125</v>
      </c>
      <c r="D524" s="212" t="s">
        <v>290</v>
      </c>
      <c r="E524" s="120" t="s">
        <v>1</v>
      </c>
      <c r="F524" s="121" t="s">
        <v>1146</v>
      </c>
      <c r="G524" s="262">
        <v>1</v>
      </c>
      <c r="H524" s="124" t="s">
        <v>1062</v>
      </c>
    </row>
    <row r="525" spans="2:8" ht="46.3" x14ac:dyDescent="0.4">
      <c r="B525" s="318"/>
      <c r="C525" s="119" t="s">
        <v>126</v>
      </c>
      <c r="D525" s="212" t="s">
        <v>291</v>
      </c>
      <c r="E525" s="120" t="s">
        <v>1</v>
      </c>
      <c r="F525" s="121" t="s">
        <v>1135</v>
      </c>
      <c r="G525" s="262">
        <v>-1</v>
      </c>
      <c r="H525" s="124" t="s">
        <v>1063</v>
      </c>
    </row>
    <row r="526" spans="2:8" ht="46.3" x14ac:dyDescent="0.4">
      <c r="B526" s="318"/>
      <c r="C526" s="119" t="s">
        <v>126</v>
      </c>
      <c r="D526" s="212" t="s">
        <v>291</v>
      </c>
      <c r="E526" s="120" t="s">
        <v>1</v>
      </c>
      <c r="F526" s="121" t="s">
        <v>1137</v>
      </c>
      <c r="G526" s="262">
        <v>-1</v>
      </c>
      <c r="H526" s="124" t="s">
        <v>1064</v>
      </c>
    </row>
    <row r="527" spans="2:8" ht="58.3" x14ac:dyDescent="0.4">
      <c r="B527" s="318"/>
      <c r="C527" s="119" t="s">
        <v>127</v>
      </c>
      <c r="D527" s="212" t="s">
        <v>292</v>
      </c>
      <c r="E527" s="120" t="s">
        <v>1</v>
      </c>
      <c r="F527" s="121" t="s">
        <v>1140</v>
      </c>
      <c r="G527" s="262">
        <v>-1</v>
      </c>
      <c r="H527" s="124" t="s">
        <v>1065</v>
      </c>
    </row>
    <row r="528" spans="2:8" ht="58.3" x14ac:dyDescent="0.4">
      <c r="B528" s="318"/>
      <c r="C528" s="119" t="s">
        <v>127</v>
      </c>
      <c r="D528" s="212" t="s">
        <v>292</v>
      </c>
      <c r="E528" s="120" t="s">
        <v>1</v>
      </c>
      <c r="F528" s="121" t="s">
        <v>1141</v>
      </c>
      <c r="G528" s="262">
        <v>-1</v>
      </c>
      <c r="H528" s="124" t="s">
        <v>1066</v>
      </c>
    </row>
    <row r="529" spans="2:8" s="132" customFormat="1" ht="46.3" x14ac:dyDescent="0.4">
      <c r="B529" s="318"/>
      <c r="C529" s="119" t="s">
        <v>128</v>
      </c>
      <c r="D529" s="212" t="s">
        <v>293</v>
      </c>
      <c r="E529" s="120" t="s">
        <v>0</v>
      </c>
      <c r="F529" s="122" t="s">
        <v>817</v>
      </c>
      <c r="G529" s="262">
        <v>1</v>
      </c>
      <c r="H529" s="124" t="s">
        <v>1067</v>
      </c>
    </row>
    <row r="530" spans="2:8" ht="46.3" x14ac:dyDescent="0.4">
      <c r="B530" s="318"/>
      <c r="C530" s="119" t="s">
        <v>128</v>
      </c>
      <c r="D530" s="212" t="s">
        <v>293</v>
      </c>
      <c r="E530" s="120" t="s">
        <v>0</v>
      </c>
      <c r="F530" s="122" t="s">
        <v>819</v>
      </c>
      <c r="G530" s="262">
        <v>1</v>
      </c>
      <c r="H530" s="124" t="s">
        <v>1296</v>
      </c>
    </row>
    <row r="531" spans="2:8" ht="46.3" x14ac:dyDescent="0.4">
      <c r="B531" s="318"/>
      <c r="C531" s="119" t="s">
        <v>128</v>
      </c>
      <c r="D531" s="212" t="s">
        <v>293</v>
      </c>
      <c r="E531" s="120" t="s">
        <v>0</v>
      </c>
      <c r="F531" s="122" t="s">
        <v>821</v>
      </c>
      <c r="G531" s="262">
        <v>1</v>
      </c>
      <c r="H531" s="124" t="s">
        <v>1068</v>
      </c>
    </row>
    <row r="532" spans="2:8" ht="46.3" x14ac:dyDescent="0.4">
      <c r="B532" s="318"/>
      <c r="C532" s="119" t="s">
        <v>128</v>
      </c>
      <c r="D532" s="212" t="s">
        <v>293</v>
      </c>
      <c r="E532" s="120" t="s">
        <v>1</v>
      </c>
      <c r="F532" s="121" t="s">
        <v>1147</v>
      </c>
      <c r="G532" s="262">
        <v>-1</v>
      </c>
      <c r="H532" s="124" t="s">
        <v>1069</v>
      </c>
    </row>
    <row r="533" spans="2:8" ht="46.3" x14ac:dyDescent="0.4">
      <c r="B533" s="318"/>
      <c r="C533" s="119" t="s">
        <v>128</v>
      </c>
      <c r="D533" s="212" t="s">
        <v>293</v>
      </c>
      <c r="E533" s="120" t="s">
        <v>1</v>
      </c>
      <c r="F533" s="121" t="s">
        <v>1147</v>
      </c>
      <c r="G533" s="262">
        <v>1</v>
      </c>
      <c r="H533" s="124" t="s">
        <v>1070</v>
      </c>
    </row>
    <row r="534" spans="2:8" ht="46.3" x14ac:dyDescent="0.4">
      <c r="B534" s="318"/>
      <c r="C534" s="119" t="s">
        <v>128</v>
      </c>
      <c r="D534" s="212" t="s">
        <v>293</v>
      </c>
      <c r="E534" s="120" t="s">
        <v>1</v>
      </c>
      <c r="F534" s="121" t="s">
        <v>1138</v>
      </c>
      <c r="G534" s="262">
        <v>-1</v>
      </c>
      <c r="H534" s="124" t="s">
        <v>1071</v>
      </c>
    </row>
    <row r="535" spans="2:8" ht="58.3" x14ac:dyDescent="0.4">
      <c r="B535" s="318"/>
      <c r="C535" s="119" t="s">
        <v>128</v>
      </c>
      <c r="D535" s="212" t="s">
        <v>293</v>
      </c>
      <c r="E535" s="120" t="s">
        <v>1</v>
      </c>
      <c r="F535" s="121" t="s">
        <v>1139</v>
      </c>
      <c r="G535" s="262">
        <v>-1</v>
      </c>
      <c r="H535" s="124" t="s">
        <v>1072</v>
      </c>
    </row>
    <row r="536" spans="2:8" ht="46.3" x14ac:dyDescent="0.4">
      <c r="B536" s="318"/>
      <c r="C536" s="119" t="s">
        <v>128</v>
      </c>
      <c r="D536" s="212" t="s">
        <v>293</v>
      </c>
      <c r="E536" s="120" t="s">
        <v>1</v>
      </c>
      <c r="F536" s="121" t="s">
        <v>1144</v>
      </c>
      <c r="G536" s="262">
        <v>1</v>
      </c>
      <c r="H536" s="124" t="s">
        <v>1073</v>
      </c>
    </row>
    <row r="537" spans="2:8" ht="46.3" x14ac:dyDescent="0.4">
      <c r="B537" s="318"/>
      <c r="C537" s="119" t="s">
        <v>128</v>
      </c>
      <c r="D537" s="212" t="s">
        <v>293</v>
      </c>
      <c r="E537" s="120" t="s">
        <v>1</v>
      </c>
      <c r="F537" s="121" t="s">
        <v>1146</v>
      </c>
      <c r="G537" s="262">
        <v>1</v>
      </c>
      <c r="H537" s="124" t="s">
        <v>1074</v>
      </c>
    </row>
    <row r="538" spans="2:8" ht="46.3" x14ac:dyDescent="0.4">
      <c r="B538" s="318"/>
      <c r="C538" s="119" t="s">
        <v>128</v>
      </c>
      <c r="D538" s="212" t="s">
        <v>293</v>
      </c>
      <c r="E538" s="120" t="s">
        <v>1</v>
      </c>
      <c r="F538" s="121" t="s">
        <v>1134</v>
      </c>
      <c r="G538" s="262">
        <v>1</v>
      </c>
      <c r="H538" s="124" t="s">
        <v>1075</v>
      </c>
    </row>
    <row r="539" spans="2:8" ht="46.3" x14ac:dyDescent="0.4">
      <c r="B539" s="318"/>
      <c r="C539" s="119" t="s">
        <v>128</v>
      </c>
      <c r="D539" s="212" t="s">
        <v>293</v>
      </c>
      <c r="E539" s="120" t="s">
        <v>1</v>
      </c>
      <c r="F539" s="121" t="s">
        <v>1142</v>
      </c>
      <c r="G539" s="262">
        <v>1</v>
      </c>
      <c r="H539" s="124" t="s">
        <v>1076</v>
      </c>
    </row>
    <row r="540" spans="2:8" ht="46.3" x14ac:dyDescent="0.4">
      <c r="B540" s="318"/>
      <c r="C540" s="119" t="s">
        <v>128</v>
      </c>
      <c r="D540" s="212" t="s">
        <v>293</v>
      </c>
      <c r="E540" s="120" t="s">
        <v>1</v>
      </c>
      <c r="F540" s="121" t="s">
        <v>1143</v>
      </c>
      <c r="G540" s="262">
        <v>1</v>
      </c>
      <c r="H540" s="124" t="s">
        <v>1077</v>
      </c>
    </row>
    <row r="541" spans="2:8" ht="46.3" x14ac:dyDescent="0.4">
      <c r="B541" s="318"/>
      <c r="C541" s="119" t="s">
        <v>128</v>
      </c>
      <c r="D541" s="212" t="s">
        <v>293</v>
      </c>
      <c r="E541" s="120" t="s">
        <v>1</v>
      </c>
      <c r="F541" s="121" t="s">
        <v>1136</v>
      </c>
      <c r="G541" s="262">
        <v>1</v>
      </c>
      <c r="H541" s="124" t="s">
        <v>1078</v>
      </c>
    </row>
    <row r="542" spans="2:8" ht="46.3" x14ac:dyDescent="0.4">
      <c r="B542" s="318"/>
      <c r="C542" s="119" t="s">
        <v>128</v>
      </c>
      <c r="D542" s="212" t="s">
        <v>293</v>
      </c>
      <c r="E542" s="120" t="s">
        <v>1</v>
      </c>
      <c r="F542" s="121" t="s">
        <v>1145</v>
      </c>
      <c r="G542" s="262">
        <v>1</v>
      </c>
      <c r="H542" s="124" t="s">
        <v>1079</v>
      </c>
    </row>
    <row r="543" spans="2:8" ht="46.3" x14ac:dyDescent="0.4">
      <c r="B543" s="318"/>
      <c r="C543" s="119" t="s">
        <v>128</v>
      </c>
      <c r="D543" s="212" t="s">
        <v>293</v>
      </c>
      <c r="E543" s="120" t="s">
        <v>1</v>
      </c>
      <c r="F543" s="121" t="s">
        <v>1140</v>
      </c>
      <c r="G543" s="262">
        <v>1</v>
      </c>
      <c r="H543" s="124" t="s">
        <v>1080</v>
      </c>
    </row>
    <row r="544" spans="2:8" ht="46.3" x14ac:dyDescent="0.4">
      <c r="B544" s="318"/>
      <c r="C544" s="119" t="s">
        <v>128</v>
      </c>
      <c r="D544" s="212" t="s">
        <v>293</v>
      </c>
      <c r="E544" s="120" t="s">
        <v>1</v>
      </c>
      <c r="F544" s="121" t="s">
        <v>1141</v>
      </c>
      <c r="G544" s="262">
        <v>1</v>
      </c>
      <c r="H544" s="124" t="s">
        <v>1081</v>
      </c>
    </row>
    <row r="545" spans="2:8" ht="46.3" x14ac:dyDescent="0.4">
      <c r="B545" s="318"/>
      <c r="C545" s="119" t="s">
        <v>128</v>
      </c>
      <c r="D545" s="212" t="s">
        <v>293</v>
      </c>
      <c r="E545" s="120" t="s">
        <v>1</v>
      </c>
      <c r="F545" s="121" t="s">
        <v>1135</v>
      </c>
      <c r="G545" s="262">
        <v>1</v>
      </c>
      <c r="H545" s="124" t="s">
        <v>1082</v>
      </c>
    </row>
    <row r="546" spans="2:8" ht="46.3" x14ac:dyDescent="0.4">
      <c r="B546" s="318"/>
      <c r="C546" s="119" t="s">
        <v>128</v>
      </c>
      <c r="D546" s="212" t="s">
        <v>293</v>
      </c>
      <c r="E546" s="120" t="s">
        <v>1</v>
      </c>
      <c r="F546" s="121" t="s">
        <v>1137</v>
      </c>
      <c r="G546" s="262">
        <v>1</v>
      </c>
      <c r="H546" s="124" t="s">
        <v>1083</v>
      </c>
    </row>
    <row r="547" spans="2:8" ht="58.3" x14ac:dyDescent="0.4">
      <c r="B547" s="318"/>
      <c r="C547" s="119" t="s">
        <v>128</v>
      </c>
      <c r="D547" s="212" t="s">
        <v>293</v>
      </c>
      <c r="E547" s="120" t="s">
        <v>1</v>
      </c>
      <c r="F547" s="121" t="s">
        <v>1140</v>
      </c>
      <c r="G547" s="262">
        <v>-1</v>
      </c>
      <c r="H547" s="124" t="s">
        <v>1084</v>
      </c>
    </row>
    <row r="548" spans="2:8" ht="58.3" x14ac:dyDescent="0.4">
      <c r="B548" s="318"/>
      <c r="C548" s="119" t="s">
        <v>128</v>
      </c>
      <c r="D548" s="212" t="s">
        <v>293</v>
      </c>
      <c r="E548" s="120" t="s">
        <v>1</v>
      </c>
      <c r="F548" s="121" t="s">
        <v>1141</v>
      </c>
      <c r="G548" s="262">
        <v>-1</v>
      </c>
      <c r="H548" s="124" t="s">
        <v>1085</v>
      </c>
    </row>
    <row r="549" spans="2:8" ht="87.45" x14ac:dyDescent="0.4">
      <c r="B549" s="318"/>
      <c r="C549" s="119" t="s">
        <v>128</v>
      </c>
      <c r="D549" s="212" t="s">
        <v>293</v>
      </c>
      <c r="E549" s="120" t="s">
        <v>1</v>
      </c>
      <c r="F549" s="121" t="s">
        <v>1142</v>
      </c>
      <c r="G549" s="262">
        <v>-1</v>
      </c>
      <c r="H549" s="124" t="s">
        <v>1086</v>
      </c>
    </row>
    <row r="550" spans="2:8" ht="87.45" x14ac:dyDescent="0.4">
      <c r="B550" s="318"/>
      <c r="C550" s="119" t="s">
        <v>128</v>
      </c>
      <c r="D550" s="212" t="s">
        <v>293</v>
      </c>
      <c r="E550" s="120" t="s">
        <v>1</v>
      </c>
      <c r="F550" s="121" t="s">
        <v>1135</v>
      </c>
      <c r="G550" s="262">
        <v>-1</v>
      </c>
      <c r="H550" s="124" t="s">
        <v>1087</v>
      </c>
    </row>
    <row r="551" spans="2:8" ht="72.900000000000006" x14ac:dyDescent="0.4">
      <c r="B551" s="318"/>
      <c r="C551" s="119" t="s">
        <v>128</v>
      </c>
      <c r="D551" s="212" t="s">
        <v>293</v>
      </c>
      <c r="E551" s="120" t="s">
        <v>1</v>
      </c>
      <c r="F551" s="121" t="s">
        <v>1137</v>
      </c>
      <c r="G551" s="262">
        <v>-1</v>
      </c>
      <c r="H551" s="124" t="s">
        <v>1088</v>
      </c>
    </row>
    <row r="552" spans="2:8" ht="46.3" x14ac:dyDescent="0.4">
      <c r="B552" s="318"/>
      <c r="C552" s="119" t="s">
        <v>128</v>
      </c>
      <c r="D552" s="212" t="s">
        <v>293</v>
      </c>
      <c r="E552" s="120" t="s">
        <v>1</v>
      </c>
      <c r="F552" s="121" t="s">
        <v>1145</v>
      </c>
      <c r="G552" s="262">
        <v>-1</v>
      </c>
      <c r="H552" s="124" t="s">
        <v>1089</v>
      </c>
    </row>
    <row r="553" spans="2:8" ht="46.3" x14ac:dyDescent="0.4">
      <c r="B553" s="318"/>
      <c r="C553" s="119" t="s">
        <v>128</v>
      </c>
      <c r="D553" s="212" t="s">
        <v>293</v>
      </c>
      <c r="E553" s="120" t="s">
        <v>1</v>
      </c>
      <c r="F553" s="121" t="s">
        <v>1144</v>
      </c>
      <c r="G553" s="262">
        <v>-1</v>
      </c>
      <c r="H553" s="124" t="s">
        <v>1090</v>
      </c>
    </row>
    <row r="554" spans="2:8" ht="46.3" x14ac:dyDescent="0.4">
      <c r="B554" s="318"/>
      <c r="C554" s="119" t="s">
        <v>128</v>
      </c>
      <c r="D554" s="212" t="s">
        <v>293</v>
      </c>
      <c r="E554" s="120" t="s">
        <v>1</v>
      </c>
      <c r="F554" s="121" t="s">
        <v>1136</v>
      </c>
      <c r="G554" s="262">
        <v>-1</v>
      </c>
      <c r="H554" s="124" t="s">
        <v>1091</v>
      </c>
    </row>
    <row r="555" spans="2:8" ht="46.3" x14ac:dyDescent="0.4">
      <c r="B555" s="318"/>
      <c r="C555" s="119" t="s">
        <v>128</v>
      </c>
      <c r="D555" s="212" t="s">
        <v>293</v>
      </c>
      <c r="E555" s="120" t="s">
        <v>1</v>
      </c>
      <c r="F555" s="121" t="s">
        <v>1143</v>
      </c>
      <c r="G555" s="262">
        <v>-1</v>
      </c>
      <c r="H555" s="124" t="s">
        <v>1092</v>
      </c>
    </row>
    <row r="556" spans="2:8" ht="46.3" x14ac:dyDescent="0.4">
      <c r="B556" s="318"/>
      <c r="C556" s="119" t="s">
        <v>128</v>
      </c>
      <c r="D556" s="212" t="s">
        <v>293</v>
      </c>
      <c r="E556" s="120" t="s">
        <v>1</v>
      </c>
      <c r="F556" s="121" t="s">
        <v>1139</v>
      </c>
      <c r="G556" s="262">
        <v>1</v>
      </c>
      <c r="H556" s="124" t="s">
        <v>1093</v>
      </c>
    </row>
    <row r="557" spans="2:8" ht="46.3" x14ac:dyDescent="0.4">
      <c r="B557" s="318"/>
      <c r="C557" s="119" t="s">
        <v>129</v>
      </c>
      <c r="D557" s="212" t="s">
        <v>294</v>
      </c>
      <c r="E557" s="120"/>
      <c r="F557" s="121"/>
      <c r="G557" s="262"/>
      <c r="H557" s="124"/>
    </row>
    <row r="558" spans="2:8" ht="34.75" x14ac:dyDescent="0.4">
      <c r="B558" s="318"/>
      <c r="C558" s="119" t="s">
        <v>130</v>
      </c>
      <c r="D558" s="212" t="s">
        <v>295</v>
      </c>
      <c r="E558" s="120"/>
      <c r="F558" s="121"/>
      <c r="G558" s="262"/>
      <c r="H558" s="124"/>
    </row>
    <row r="559" spans="2:8" ht="46.3" x14ac:dyDescent="0.4">
      <c r="B559" s="318"/>
      <c r="C559" s="119" t="s">
        <v>131</v>
      </c>
      <c r="D559" s="212" t="s">
        <v>296</v>
      </c>
      <c r="E559" s="120"/>
      <c r="F559" s="121"/>
      <c r="G559" s="262"/>
      <c r="H559" s="124"/>
    </row>
    <row r="560" spans="2:8" ht="34.75" x14ac:dyDescent="0.4">
      <c r="B560" s="318"/>
      <c r="C560" s="119" t="s">
        <v>132</v>
      </c>
      <c r="D560" s="212" t="s">
        <v>297</v>
      </c>
      <c r="E560" s="120"/>
      <c r="F560" s="121"/>
      <c r="G560" s="262"/>
      <c r="H560" s="124"/>
    </row>
    <row r="561" spans="2:8" ht="23.15" x14ac:dyDescent="0.4">
      <c r="B561" s="318" t="s">
        <v>35</v>
      </c>
      <c r="C561" s="119" t="s">
        <v>133</v>
      </c>
      <c r="D561" s="212" t="s">
        <v>298</v>
      </c>
      <c r="E561" s="120"/>
      <c r="F561" s="121"/>
      <c r="G561" s="262"/>
      <c r="H561" s="124"/>
    </row>
    <row r="562" spans="2:8" ht="23.15" x14ac:dyDescent="0.4">
      <c r="B562" s="318"/>
      <c r="C562" s="119" t="s">
        <v>134</v>
      </c>
      <c r="D562" s="212" t="s">
        <v>299</v>
      </c>
      <c r="E562" s="120"/>
      <c r="F562" s="121"/>
      <c r="G562" s="262"/>
      <c r="H562" s="124"/>
    </row>
    <row r="563" spans="2:8" ht="23.15" x14ac:dyDescent="0.4">
      <c r="B563" s="318"/>
      <c r="C563" s="119" t="s">
        <v>135</v>
      </c>
      <c r="D563" s="212" t="s">
        <v>300</v>
      </c>
      <c r="E563" s="120"/>
      <c r="F563" s="121"/>
      <c r="G563" s="262"/>
      <c r="H563" s="124"/>
    </row>
    <row r="564" spans="2:8" ht="34.75" x14ac:dyDescent="0.4">
      <c r="B564" s="318"/>
      <c r="C564" s="119" t="s">
        <v>136</v>
      </c>
      <c r="D564" s="212" t="s">
        <v>301</v>
      </c>
      <c r="E564" s="120"/>
      <c r="F564" s="121"/>
      <c r="G564" s="262"/>
      <c r="H564" s="124"/>
    </row>
    <row r="565" spans="2:8" ht="23.15" x14ac:dyDescent="0.4">
      <c r="B565" s="318"/>
      <c r="C565" s="119" t="s">
        <v>137</v>
      </c>
      <c r="D565" s="212" t="s">
        <v>302</v>
      </c>
      <c r="E565" s="120"/>
      <c r="F565" s="121"/>
      <c r="G565" s="262"/>
      <c r="H565" s="124"/>
    </row>
    <row r="566" spans="2:8" ht="23.15" x14ac:dyDescent="0.4">
      <c r="B566" s="318"/>
      <c r="C566" s="119" t="s">
        <v>138</v>
      </c>
      <c r="D566" s="212" t="s">
        <v>303</v>
      </c>
      <c r="E566" s="120"/>
      <c r="F566" s="121"/>
      <c r="G566" s="262"/>
      <c r="H566" s="124"/>
    </row>
    <row r="567" spans="2:8" ht="29.15" x14ac:dyDescent="0.4">
      <c r="B567" s="318"/>
      <c r="C567" s="119" t="s">
        <v>139</v>
      </c>
      <c r="D567" s="212" t="s">
        <v>304</v>
      </c>
      <c r="E567" s="126" t="s">
        <v>1</v>
      </c>
      <c r="F567" s="121" t="s">
        <v>1134</v>
      </c>
      <c r="G567" s="262">
        <v>1</v>
      </c>
      <c r="H567" s="195" t="s">
        <v>1204</v>
      </c>
    </row>
    <row r="568" spans="2:8" ht="23.15" x14ac:dyDescent="0.4">
      <c r="B568" s="318"/>
      <c r="C568" s="119" t="s">
        <v>140</v>
      </c>
      <c r="D568" s="212" t="s">
        <v>305</v>
      </c>
      <c r="E568" s="120"/>
      <c r="F568" s="121"/>
      <c r="G568" s="262"/>
      <c r="H568" s="124"/>
    </row>
    <row r="569" spans="2:8" ht="23.15" x14ac:dyDescent="0.4">
      <c r="B569" s="318"/>
      <c r="C569" s="119" t="s">
        <v>141</v>
      </c>
      <c r="D569" s="212" t="s">
        <v>306</v>
      </c>
      <c r="E569" s="120"/>
      <c r="F569" s="121"/>
      <c r="G569" s="262"/>
      <c r="H569" s="124"/>
    </row>
    <row r="570" spans="2:8" ht="35.15" thickBot="1" x14ac:dyDescent="0.45">
      <c r="B570" s="318"/>
      <c r="C570" s="119" t="s">
        <v>157</v>
      </c>
      <c r="D570" s="212" t="s">
        <v>307</v>
      </c>
      <c r="E570" s="120"/>
      <c r="F570" s="121"/>
      <c r="G570" s="264"/>
      <c r="H570" s="124"/>
    </row>
    <row r="571" spans="2:8" x14ac:dyDescent="0.4">
      <c r="B571" s="312" t="s">
        <v>1224</v>
      </c>
      <c r="C571" s="199" t="s">
        <v>1225</v>
      </c>
      <c r="D571" s="215" t="s">
        <v>1205</v>
      </c>
      <c r="E571" s="200" t="s">
        <v>508</v>
      </c>
      <c r="F571" s="200" t="s">
        <v>508</v>
      </c>
      <c r="G571" s="256" t="s">
        <v>508</v>
      </c>
      <c r="H571" s="201" t="s">
        <v>508</v>
      </c>
    </row>
    <row r="572" spans="2:8" x14ac:dyDescent="0.4">
      <c r="B572" s="313"/>
      <c r="C572" s="202" t="s">
        <v>1226</v>
      </c>
      <c r="D572" s="216" t="s">
        <v>1206</v>
      </c>
      <c r="E572" s="179" t="s">
        <v>508</v>
      </c>
      <c r="F572" s="179" t="s">
        <v>508</v>
      </c>
      <c r="G572" s="257" t="s">
        <v>508</v>
      </c>
      <c r="H572" s="180" t="s">
        <v>508</v>
      </c>
    </row>
    <row r="573" spans="2:8" x14ac:dyDescent="0.4">
      <c r="B573" s="313"/>
      <c r="C573" s="202" t="s">
        <v>1227</v>
      </c>
      <c r="D573" s="216" t="s">
        <v>1207</v>
      </c>
      <c r="E573" s="179" t="s">
        <v>508</v>
      </c>
      <c r="F573" s="179"/>
      <c r="G573" s="257"/>
      <c r="H573" s="180"/>
    </row>
    <row r="574" spans="2:8" x14ac:dyDescent="0.4">
      <c r="B574" s="313"/>
      <c r="C574" s="202" t="s">
        <v>1228</v>
      </c>
      <c r="D574" s="216" t="s">
        <v>1208</v>
      </c>
      <c r="E574" s="179" t="s">
        <v>508</v>
      </c>
      <c r="F574" s="179" t="s">
        <v>508</v>
      </c>
      <c r="G574" s="257" t="s">
        <v>508</v>
      </c>
      <c r="H574" s="180" t="s">
        <v>508</v>
      </c>
    </row>
    <row r="575" spans="2:8" x14ac:dyDescent="0.4">
      <c r="B575" s="313"/>
      <c r="C575" s="202" t="s">
        <v>1229</v>
      </c>
      <c r="D575" s="216" t="s">
        <v>1209</v>
      </c>
      <c r="E575" s="179" t="s">
        <v>508</v>
      </c>
      <c r="F575" s="179"/>
      <c r="G575" s="257"/>
      <c r="H575" s="180"/>
    </row>
    <row r="576" spans="2:8" x14ac:dyDescent="0.4">
      <c r="B576" s="313"/>
      <c r="C576" s="202" t="s">
        <v>1230</v>
      </c>
      <c r="D576" s="216" t="s">
        <v>1210</v>
      </c>
      <c r="E576" s="179" t="s">
        <v>508</v>
      </c>
      <c r="F576" s="179" t="s">
        <v>508</v>
      </c>
      <c r="G576" s="257" t="s">
        <v>508</v>
      </c>
      <c r="H576" s="180" t="s">
        <v>508</v>
      </c>
    </row>
    <row r="577" spans="2:8" x14ac:dyDescent="0.4">
      <c r="B577" s="313"/>
      <c r="C577" s="202" t="s">
        <v>1231</v>
      </c>
      <c r="D577" s="216" t="s">
        <v>1211</v>
      </c>
      <c r="E577" s="179" t="s">
        <v>508</v>
      </c>
      <c r="F577" s="179" t="s">
        <v>508</v>
      </c>
      <c r="G577" s="257" t="s">
        <v>508</v>
      </c>
      <c r="H577" s="180" t="s">
        <v>508</v>
      </c>
    </row>
    <row r="578" spans="2:8" x14ac:dyDescent="0.4">
      <c r="B578" s="313"/>
      <c r="C578" s="202" t="s">
        <v>1232</v>
      </c>
      <c r="D578" s="216" t="s">
        <v>1212</v>
      </c>
      <c r="E578" s="179" t="s">
        <v>508</v>
      </c>
      <c r="F578" s="179" t="s">
        <v>508</v>
      </c>
      <c r="G578" s="257" t="s">
        <v>508</v>
      </c>
      <c r="H578" s="180" t="s">
        <v>508</v>
      </c>
    </row>
    <row r="579" spans="2:8" x14ac:dyDescent="0.4">
      <c r="B579" s="313"/>
      <c r="C579" s="202" t="s">
        <v>1233</v>
      </c>
      <c r="D579" s="216" t="s">
        <v>1213</v>
      </c>
      <c r="E579" s="179" t="s">
        <v>508</v>
      </c>
      <c r="F579" s="179" t="s">
        <v>508</v>
      </c>
      <c r="G579" s="257" t="s">
        <v>508</v>
      </c>
      <c r="H579" s="180" t="s">
        <v>508</v>
      </c>
    </row>
    <row r="580" spans="2:8" x14ac:dyDescent="0.4">
      <c r="B580" s="313"/>
      <c r="C580" s="202" t="s">
        <v>1234</v>
      </c>
      <c r="D580" s="216" t="s">
        <v>1214</v>
      </c>
      <c r="E580" s="179" t="s">
        <v>508</v>
      </c>
      <c r="F580" s="179" t="s">
        <v>508</v>
      </c>
      <c r="G580" s="257" t="s">
        <v>508</v>
      </c>
      <c r="H580" s="180" t="s">
        <v>508</v>
      </c>
    </row>
    <row r="581" spans="2:8" x14ac:dyDescent="0.4">
      <c r="B581" s="313"/>
      <c r="C581" s="202" t="s">
        <v>1235</v>
      </c>
      <c r="D581" s="216" t="s">
        <v>1215</v>
      </c>
      <c r="E581" s="179" t="s">
        <v>508</v>
      </c>
      <c r="F581" s="179"/>
      <c r="G581" s="257"/>
      <c r="H581" s="180"/>
    </row>
    <row r="582" spans="2:8" x14ac:dyDescent="0.4">
      <c r="B582" s="313"/>
      <c r="C582" s="202" t="s">
        <v>1236</v>
      </c>
      <c r="D582" s="216" t="s">
        <v>1216</v>
      </c>
      <c r="E582" s="179" t="s">
        <v>508</v>
      </c>
      <c r="F582" s="179" t="s">
        <v>508</v>
      </c>
      <c r="G582" s="257" t="s">
        <v>508</v>
      </c>
      <c r="H582" s="180" t="s">
        <v>508</v>
      </c>
    </row>
    <row r="583" spans="2:8" x14ac:dyDescent="0.4">
      <c r="B583" s="313"/>
      <c r="C583" s="202" t="s">
        <v>1237</v>
      </c>
      <c r="D583" s="216" t="s">
        <v>1217</v>
      </c>
      <c r="E583" s="179" t="s">
        <v>508</v>
      </c>
      <c r="F583" s="179"/>
      <c r="G583" s="257"/>
      <c r="H583" s="180"/>
    </row>
    <row r="584" spans="2:8" x14ac:dyDescent="0.4">
      <c r="B584" s="313"/>
      <c r="C584" s="202" t="s">
        <v>1238</v>
      </c>
      <c r="D584" s="216" t="s">
        <v>1218</v>
      </c>
      <c r="E584" s="179"/>
      <c r="F584" s="179"/>
      <c r="G584" s="257"/>
      <c r="H584" s="180"/>
    </row>
    <row r="585" spans="2:8" x14ac:dyDescent="0.4">
      <c r="B585" s="313"/>
      <c r="C585" s="202" t="s">
        <v>1239</v>
      </c>
      <c r="D585" s="216" t="s">
        <v>1219</v>
      </c>
      <c r="E585" s="179" t="s">
        <v>508</v>
      </c>
      <c r="F585" s="179"/>
      <c r="G585" s="257"/>
      <c r="H585" s="180"/>
    </row>
    <row r="586" spans="2:8" x14ac:dyDescent="0.4">
      <c r="B586" s="313"/>
      <c r="C586" s="202" t="s">
        <v>1240</v>
      </c>
      <c r="D586" s="216" t="s">
        <v>1220</v>
      </c>
      <c r="E586" s="179" t="s">
        <v>508</v>
      </c>
      <c r="F586" s="179" t="s">
        <v>508</v>
      </c>
      <c r="G586" s="257" t="s">
        <v>508</v>
      </c>
      <c r="H586" s="180" t="s">
        <v>508</v>
      </c>
    </row>
    <row r="587" spans="2:8" x14ac:dyDescent="0.4">
      <c r="B587" s="313"/>
      <c r="C587" s="202" t="s">
        <v>1241</v>
      </c>
      <c r="D587" s="216" t="s">
        <v>1221</v>
      </c>
      <c r="E587" s="179" t="s">
        <v>508</v>
      </c>
      <c r="F587" s="179"/>
      <c r="G587" s="257"/>
      <c r="H587" s="180"/>
    </row>
    <row r="588" spans="2:8" x14ac:dyDescent="0.4">
      <c r="B588" s="313"/>
      <c r="C588" s="202" t="s">
        <v>1242</v>
      </c>
      <c r="D588" s="216" t="s">
        <v>1222</v>
      </c>
      <c r="E588" s="179" t="s">
        <v>508</v>
      </c>
      <c r="F588" s="179" t="s">
        <v>508</v>
      </c>
      <c r="G588" s="257" t="s">
        <v>508</v>
      </c>
      <c r="H588" s="180" t="s">
        <v>508</v>
      </c>
    </row>
    <row r="589" spans="2:8" ht="15" thickBot="1" x14ac:dyDescent="0.45">
      <c r="B589" s="314"/>
      <c r="C589" s="203" t="s">
        <v>1243</v>
      </c>
      <c r="D589" s="217" t="s">
        <v>1223</v>
      </c>
      <c r="E589" s="204" t="s">
        <v>508</v>
      </c>
      <c r="F589" s="204" t="s">
        <v>508</v>
      </c>
      <c r="G589" s="258" t="s">
        <v>508</v>
      </c>
      <c r="H589" s="205" t="s">
        <v>508</v>
      </c>
    </row>
  </sheetData>
  <sheetProtection algorithmName="SHA-512" hashValue="dAWTInwdpi1XC5bv3DbEUTv7wgA3UWGnoYevLasFbx2uasuLWPDNaoTTFtaw20Xe8KFldS2tmnbCE/M1ZwgePQ==" saltValue="BdzM94jVpr7wKDsQc7b9WQ==" spinCount="100000" sheet="1" objects="1" scenarios="1" autoFilter="0"/>
  <autoFilter ref="B5:H5" xr:uid="{FFCC2795-5089-4924-8F36-68E5FB971111}"/>
  <mergeCells count="19">
    <mergeCell ref="D1:H1"/>
    <mergeCell ref="B385:B444"/>
    <mergeCell ref="B24:B42"/>
    <mergeCell ref="B43:B95"/>
    <mergeCell ref="B96:B102"/>
    <mergeCell ref="B103:B108"/>
    <mergeCell ref="B109:B149"/>
    <mergeCell ref="B150:B188"/>
    <mergeCell ref="B189:B296"/>
    <mergeCell ref="B297:B377"/>
    <mergeCell ref="B378:B384"/>
    <mergeCell ref="B473:B500"/>
    <mergeCell ref="B501:B560"/>
    <mergeCell ref="B561:B570"/>
    <mergeCell ref="B571:B589"/>
    <mergeCell ref="B1:C1"/>
    <mergeCell ref="B445:B469"/>
    <mergeCell ref="B470:B472"/>
    <mergeCell ref="B6:B23"/>
  </mergeCells>
  <conditionalFormatting sqref="G6:G469 G473:G569">
    <cfRule type="colorScale" priority="4">
      <colorScale>
        <cfvo type="num" val="-1"/>
        <cfvo type="num" val="1"/>
        <color theme="5"/>
        <color theme="9"/>
      </colorScale>
    </cfRule>
  </conditionalFormatting>
  <conditionalFormatting sqref="C3">
    <cfRule type="cellIs" dxfId="24" priority="1" operator="equal">
      <formula>"–"</formula>
    </cfRule>
    <cfRule type="cellIs" dxfId="23" priority="2" operator="equal">
      <formula>"+"</formula>
    </cfRule>
    <cfRule type="cellIs" dxfId="22" priority="3" operator="equal">
      <formula>"+ / –"</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6AB3054-0F7D-499B-BB26-CACE1C2AA60D}">
          <x14:formula1>
            <xm:f>'C:\Users\SofiaGonzales\Documents\NewClimate\A2A\SDG\[Electricity_deep-dive_V8.xlsx]Admin'!#REF!</xm:f>
          </x14:formula1>
          <xm:sqref>F46:F48 F74:F76 F114:F116 F144:F146 F167:F169 F184:F186 F203:F208 F225:F227 F242:F244 F297:F299 F326:F328 F341:F343 F362:F364 F421 F424:F426 F446:F448 F473:F475 F501:F503 F529:F531</xm:sqref>
        </x14:dataValidation>
        <x14:dataValidation type="list" allowBlank="1" showInputMessage="1" showErrorMessage="1" xr:uid="{732AC374-50FF-4EC4-BDA0-C71306901912}">
          <x14:formula1>
            <xm:f>'C:\Users\SofiaGonzales\Documents\NewClimate\A2A\SDG\[Electricity_deep-dive_V8.xlsx]Overview'!#REF!</xm:f>
          </x14:formula1>
          <xm:sqref>F424:F426 F446:F448 F473:F475 F501:F503 F529:F531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B1:DE201"/>
  <sheetViews>
    <sheetView showGridLines="0" zoomScale="90" zoomScaleNormal="90" workbookViewId="0">
      <selection activeCell="G11" sqref="G11"/>
    </sheetView>
  </sheetViews>
  <sheetFormatPr defaultColWidth="9.15234375" defaultRowHeight="14.6" x14ac:dyDescent="0.4"/>
  <cols>
    <col min="1" max="1" width="3.3046875" customWidth="1"/>
    <col min="2" max="2" width="17.69140625" style="32" customWidth="1"/>
    <col min="3" max="3" width="6.69140625" style="27" customWidth="1"/>
    <col min="4" max="4" width="40.69140625" style="211" customWidth="1"/>
    <col min="5" max="5" width="23.69140625" style="3" customWidth="1"/>
    <col min="6" max="6" width="40.69140625" style="3" customWidth="1"/>
    <col min="7" max="7" width="8.69140625" style="27" customWidth="1"/>
    <col min="8" max="8" width="70.69140625" style="3" customWidth="1"/>
    <col min="9" max="9" width="22.69140625" style="5" customWidth="1"/>
  </cols>
  <sheetData>
    <row r="1" spans="2:109" ht="60" customHeight="1" thickBot="1" x14ac:dyDescent="0.45">
      <c r="B1" s="327" t="s">
        <v>475</v>
      </c>
      <c r="C1" s="327"/>
      <c r="D1" s="326" t="s">
        <v>561</v>
      </c>
      <c r="E1" s="326"/>
      <c r="F1" s="326"/>
      <c r="G1" s="326"/>
      <c r="H1" s="326"/>
      <c r="I1" s="73"/>
    </row>
    <row r="3" spans="2:109" s="36" customFormat="1" ht="14.7" customHeight="1" x14ac:dyDescent="0.4">
      <c r="B3" s="141" t="s">
        <v>469</v>
      </c>
      <c r="C3" s="248" t="s">
        <v>1128</v>
      </c>
      <c r="D3" s="6" t="s">
        <v>1353</v>
      </c>
      <c r="E3" s="6" t="s">
        <v>1354</v>
      </c>
      <c r="F3" s="6" t="s">
        <v>1355</v>
      </c>
      <c r="G3" s="37"/>
      <c r="I3" s="9"/>
      <c r="J3" s="9"/>
      <c r="K3" s="9"/>
      <c r="L3" s="9"/>
      <c r="M3" s="9"/>
      <c r="N3" s="9"/>
      <c r="O3" s="9"/>
      <c r="P3" s="9"/>
      <c r="Q3" s="9"/>
      <c r="R3" s="9"/>
      <c r="S3" s="9"/>
      <c r="T3" s="9"/>
      <c r="U3" s="9"/>
      <c r="X3" s="37"/>
      <c r="Y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row>
    <row r="4" spans="2:109" s="72" customFormat="1" x14ac:dyDescent="0.4">
      <c r="B4" s="32"/>
      <c r="C4" s="27"/>
      <c r="D4" s="211"/>
      <c r="E4" s="3"/>
      <c r="F4" s="3"/>
      <c r="G4" s="27"/>
      <c r="H4" s="3"/>
      <c r="I4" s="73"/>
    </row>
    <row r="5" spans="2:109" ht="15" thickBot="1" x14ac:dyDescent="0.45">
      <c r="B5" s="20" t="s">
        <v>150</v>
      </c>
      <c r="C5" s="20" t="s">
        <v>151</v>
      </c>
      <c r="D5" s="135" t="s">
        <v>1131</v>
      </c>
      <c r="E5" s="20" t="s">
        <v>152</v>
      </c>
      <c r="F5" s="20" t="s">
        <v>153</v>
      </c>
      <c r="G5" s="20" t="s">
        <v>154</v>
      </c>
      <c r="H5" s="20" t="s">
        <v>155</v>
      </c>
      <c r="I5" s="72"/>
    </row>
    <row r="6" spans="2:109" ht="34.75" x14ac:dyDescent="0.4">
      <c r="B6" s="305" t="s">
        <v>20</v>
      </c>
      <c r="C6" s="91" t="s">
        <v>36</v>
      </c>
      <c r="D6" s="212" t="s">
        <v>201</v>
      </c>
      <c r="E6" s="46"/>
      <c r="F6" s="46"/>
      <c r="G6" s="261"/>
      <c r="H6" s="47"/>
      <c r="I6" s="72"/>
    </row>
    <row r="7" spans="2:109" ht="34.75" x14ac:dyDescent="0.4">
      <c r="B7" s="303"/>
      <c r="C7" s="92" t="s">
        <v>37</v>
      </c>
      <c r="D7" s="212" t="s">
        <v>202</v>
      </c>
      <c r="E7" s="22"/>
      <c r="F7" s="22"/>
      <c r="G7" s="250"/>
      <c r="H7" s="43"/>
      <c r="I7" s="72"/>
    </row>
    <row r="8" spans="2:109" ht="46.3" x14ac:dyDescent="0.4">
      <c r="B8" s="303"/>
      <c r="C8" s="92" t="s">
        <v>38</v>
      </c>
      <c r="D8" s="212" t="s">
        <v>203</v>
      </c>
      <c r="E8" s="22"/>
      <c r="F8" s="22"/>
      <c r="G8" s="250"/>
      <c r="H8" s="43"/>
      <c r="I8" s="72"/>
    </row>
    <row r="9" spans="2:109" ht="81" x14ac:dyDescent="0.4">
      <c r="B9" s="303"/>
      <c r="C9" s="92" t="s">
        <v>39</v>
      </c>
      <c r="D9" s="212" t="s">
        <v>204</v>
      </c>
      <c r="E9" s="22"/>
      <c r="F9" s="22"/>
      <c r="G9" s="250"/>
      <c r="H9" s="43"/>
      <c r="I9" s="72"/>
    </row>
    <row r="10" spans="2:109" ht="58.3" thickBot="1" x14ac:dyDescent="0.45">
      <c r="B10" s="304"/>
      <c r="C10" s="93" t="s">
        <v>40</v>
      </c>
      <c r="D10" s="212" t="s">
        <v>205</v>
      </c>
      <c r="E10" s="76"/>
      <c r="F10" s="76"/>
      <c r="G10" s="250"/>
      <c r="H10" s="77"/>
      <c r="I10" s="72"/>
    </row>
    <row r="11" spans="2:109" ht="46.3" x14ac:dyDescent="0.4">
      <c r="B11" s="305" t="s">
        <v>21</v>
      </c>
      <c r="C11" s="91" t="s">
        <v>41</v>
      </c>
      <c r="D11" s="212" t="s">
        <v>206</v>
      </c>
      <c r="E11" s="46" t="s">
        <v>1</v>
      </c>
      <c r="F11" s="46" t="s">
        <v>7</v>
      </c>
      <c r="G11" s="249">
        <v>-1</v>
      </c>
      <c r="H11" s="47" t="s">
        <v>323</v>
      </c>
      <c r="I11" s="72"/>
    </row>
    <row r="12" spans="2:109" ht="57.9" x14ac:dyDescent="0.4">
      <c r="B12" s="303"/>
      <c r="C12" s="92" t="s">
        <v>42</v>
      </c>
      <c r="D12" s="212" t="s">
        <v>207</v>
      </c>
      <c r="E12" s="22"/>
      <c r="F12" s="22"/>
      <c r="G12" s="250"/>
      <c r="H12" s="43"/>
      <c r="I12" s="72"/>
    </row>
    <row r="13" spans="2:109" ht="92.6" x14ac:dyDescent="0.4">
      <c r="B13" s="303"/>
      <c r="C13" s="92" t="s">
        <v>43</v>
      </c>
      <c r="D13" s="212" t="s">
        <v>208</v>
      </c>
      <c r="E13" s="22" t="s">
        <v>1</v>
      </c>
      <c r="F13" s="22" t="s">
        <v>7</v>
      </c>
      <c r="G13" s="250">
        <v>1</v>
      </c>
      <c r="H13" s="43" t="s">
        <v>1300</v>
      </c>
      <c r="I13" s="72"/>
    </row>
    <row r="14" spans="2:109" ht="81" x14ac:dyDescent="0.4">
      <c r="B14" s="303"/>
      <c r="C14" s="92" t="s">
        <v>44</v>
      </c>
      <c r="D14" s="212" t="s">
        <v>209</v>
      </c>
      <c r="E14" s="22"/>
      <c r="F14" s="22"/>
      <c r="G14" s="250"/>
      <c r="H14" s="43"/>
      <c r="I14" s="72"/>
    </row>
    <row r="15" spans="2:109" ht="104.6" thickBot="1" x14ac:dyDescent="0.45">
      <c r="B15" s="306"/>
      <c r="C15" s="94" t="s">
        <v>45</v>
      </c>
      <c r="D15" s="212" t="s">
        <v>210</v>
      </c>
      <c r="E15" s="96"/>
      <c r="F15" s="96"/>
      <c r="G15" s="250"/>
      <c r="H15" s="80"/>
      <c r="I15" s="72"/>
    </row>
    <row r="16" spans="2:109" ht="23.15" x14ac:dyDescent="0.4">
      <c r="B16" s="302" t="s">
        <v>22</v>
      </c>
      <c r="C16" s="95" t="s">
        <v>46</v>
      </c>
      <c r="D16" s="212" t="s">
        <v>211</v>
      </c>
      <c r="E16" s="44"/>
      <c r="F16" s="44"/>
      <c r="G16" s="250"/>
      <c r="H16" s="45"/>
      <c r="I16" s="72"/>
    </row>
    <row r="17" spans="2:9" ht="57.9" x14ac:dyDescent="0.4">
      <c r="B17" s="303"/>
      <c r="C17" s="92" t="s">
        <v>47</v>
      </c>
      <c r="D17" s="212" t="s">
        <v>509</v>
      </c>
      <c r="E17" s="22"/>
      <c r="F17" s="22"/>
      <c r="G17" s="250"/>
      <c r="H17" s="43"/>
      <c r="I17" s="72"/>
    </row>
    <row r="18" spans="2:9" ht="46.3" x14ac:dyDescent="0.4">
      <c r="B18" s="303"/>
      <c r="C18" s="92" t="s">
        <v>48</v>
      </c>
      <c r="D18" s="212" t="s">
        <v>212</v>
      </c>
      <c r="E18" s="22"/>
      <c r="F18" s="22"/>
      <c r="G18" s="250"/>
      <c r="H18" s="43"/>
      <c r="I18" s="72"/>
    </row>
    <row r="19" spans="2:9" ht="34.75" x14ac:dyDescent="0.4">
      <c r="B19" s="303"/>
      <c r="C19" s="92" t="s">
        <v>49</v>
      </c>
      <c r="D19" s="212" t="s">
        <v>213</v>
      </c>
      <c r="E19" s="22" t="s">
        <v>3</v>
      </c>
      <c r="F19" s="22" t="s">
        <v>4</v>
      </c>
      <c r="G19" s="250">
        <v>1</v>
      </c>
      <c r="H19" s="43" t="s">
        <v>319</v>
      </c>
      <c r="I19" s="72"/>
    </row>
    <row r="20" spans="2:9" ht="38.6" x14ac:dyDescent="0.4">
      <c r="B20" s="303"/>
      <c r="C20" s="92" t="s">
        <v>49</v>
      </c>
      <c r="D20" s="212" t="s">
        <v>213</v>
      </c>
      <c r="E20" s="22" t="s">
        <v>3</v>
      </c>
      <c r="F20" s="22" t="s">
        <v>5</v>
      </c>
      <c r="G20" s="250">
        <v>1</v>
      </c>
      <c r="H20" s="43" t="s">
        <v>324</v>
      </c>
      <c r="I20" s="72"/>
    </row>
    <row r="21" spans="2:9" ht="34.75" x14ac:dyDescent="0.4">
      <c r="B21" s="303"/>
      <c r="C21" s="92" t="s">
        <v>49</v>
      </c>
      <c r="D21" s="212" t="s">
        <v>213</v>
      </c>
      <c r="E21" s="22" t="s">
        <v>0</v>
      </c>
      <c r="F21" s="22" t="s">
        <v>6</v>
      </c>
      <c r="G21" s="250">
        <v>1</v>
      </c>
      <c r="H21" s="53" t="s">
        <v>326</v>
      </c>
      <c r="I21" s="72"/>
    </row>
    <row r="22" spans="2:9" ht="35.15" thickBot="1" x14ac:dyDescent="0.45">
      <c r="B22" s="303"/>
      <c r="C22" s="92" t="s">
        <v>49</v>
      </c>
      <c r="D22" s="212" t="s">
        <v>213</v>
      </c>
      <c r="E22" s="22" t="s">
        <v>1</v>
      </c>
      <c r="F22" s="22" t="s">
        <v>7</v>
      </c>
      <c r="G22" s="250">
        <v>1</v>
      </c>
      <c r="H22" s="43" t="s">
        <v>518</v>
      </c>
      <c r="I22" s="72"/>
    </row>
    <row r="23" spans="2:9" s="72" customFormat="1" ht="34.75" x14ac:dyDescent="0.4">
      <c r="B23" s="303"/>
      <c r="C23" s="92" t="s">
        <v>49</v>
      </c>
      <c r="D23" s="212" t="s">
        <v>213</v>
      </c>
      <c r="E23" s="22" t="s">
        <v>1</v>
      </c>
      <c r="F23" s="22" t="s">
        <v>7</v>
      </c>
      <c r="G23" s="249">
        <v>-1</v>
      </c>
      <c r="H23" s="43" t="s">
        <v>519</v>
      </c>
    </row>
    <row r="24" spans="2:9" ht="34.75" x14ac:dyDescent="0.4">
      <c r="B24" s="303"/>
      <c r="C24" s="92" t="s">
        <v>50</v>
      </c>
      <c r="D24" s="212" t="s">
        <v>214</v>
      </c>
      <c r="E24" s="22"/>
      <c r="F24" s="22"/>
      <c r="G24" s="250"/>
      <c r="H24" s="43"/>
      <c r="I24" s="72"/>
    </row>
    <row r="25" spans="2:9" ht="25.75" x14ac:dyDescent="0.4">
      <c r="B25" s="303"/>
      <c r="C25" s="92" t="s">
        <v>51</v>
      </c>
      <c r="D25" s="212" t="s">
        <v>215</v>
      </c>
      <c r="E25" s="22" t="s">
        <v>3</v>
      </c>
      <c r="F25" s="22" t="s">
        <v>4</v>
      </c>
      <c r="G25" s="250">
        <v>1</v>
      </c>
      <c r="H25" s="43" t="s">
        <v>428</v>
      </c>
      <c r="I25" s="72"/>
    </row>
    <row r="26" spans="2:9" ht="26.15" thickBot="1" x14ac:dyDescent="0.45">
      <c r="B26" s="303"/>
      <c r="C26" s="92" t="s">
        <v>51</v>
      </c>
      <c r="D26" s="212" t="s">
        <v>215</v>
      </c>
      <c r="E26" s="22" t="s">
        <v>3</v>
      </c>
      <c r="F26" s="22" t="s">
        <v>5</v>
      </c>
      <c r="G26" s="250">
        <v>1</v>
      </c>
      <c r="H26" s="43" t="s">
        <v>524</v>
      </c>
      <c r="I26" s="72"/>
    </row>
    <row r="27" spans="2:9" ht="25.75" x14ac:dyDescent="0.4">
      <c r="B27" s="303"/>
      <c r="C27" s="92" t="s">
        <v>51</v>
      </c>
      <c r="D27" s="212" t="s">
        <v>215</v>
      </c>
      <c r="E27" s="22" t="s">
        <v>1</v>
      </c>
      <c r="F27" s="22" t="s">
        <v>7</v>
      </c>
      <c r="G27" s="249">
        <v>-1</v>
      </c>
      <c r="H27" s="43" t="s">
        <v>525</v>
      </c>
      <c r="I27" s="72"/>
    </row>
    <row r="28" spans="2:9" ht="57.9" x14ac:dyDescent="0.4">
      <c r="B28" s="303"/>
      <c r="C28" s="92" t="s">
        <v>52</v>
      </c>
      <c r="D28" s="212" t="s">
        <v>216</v>
      </c>
      <c r="E28" s="22"/>
      <c r="F28" s="22"/>
      <c r="G28" s="250"/>
      <c r="H28" s="43"/>
      <c r="I28" s="72"/>
    </row>
    <row r="29" spans="2:9" ht="46.3" x14ac:dyDescent="0.4">
      <c r="B29" s="303"/>
      <c r="C29" s="92" t="s">
        <v>53</v>
      </c>
      <c r="D29" s="212" t="s">
        <v>217</v>
      </c>
      <c r="E29" s="22"/>
      <c r="F29" s="22"/>
      <c r="G29" s="250"/>
      <c r="H29" s="43"/>
      <c r="I29" s="72"/>
    </row>
    <row r="30" spans="2:9" ht="34.75" x14ac:dyDescent="0.4">
      <c r="B30" s="303"/>
      <c r="C30" s="92" t="s">
        <v>54</v>
      </c>
      <c r="D30" s="212" t="s">
        <v>218</v>
      </c>
      <c r="E30" s="22" t="s">
        <v>3</v>
      </c>
      <c r="F30" s="22" t="s">
        <v>4</v>
      </c>
      <c r="G30" s="250">
        <v>1</v>
      </c>
      <c r="H30" s="43" t="s">
        <v>526</v>
      </c>
      <c r="I30" s="72"/>
    </row>
    <row r="31" spans="2:9" ht="34.75" x14ac:dyDescent="0.4">
      <c r="B31" s="303"/>
      <c r="C31" s="92" t="s">
        <v>54</v>
      </c>
      <c r="D31" s="212" t="s">
        <v>218</v>
      </c>
      <c r="E31" s="22" t="s">
        <v>3</v>
      </c>
      <c r="F31" s="22" t="s">
        <v>5</v>
      </c>
      <c r="G31" s="250">
        <v>1</v>
      </c>
      <c r="H31" s="43" t="s">
        <v>328</v>
      </c>
      <c r="I31" s="72"/>
    </row>
    <row r="32" spans="2:9" ht="34.75" x14ac:dyDescent="0.4">
      <c r="B32" s="303"/>
      <c r="C32" s="92" t="s">
        <v>54</v>
      </c>
      <c r="D32" s="212" t="s">
        <v>218</v>
      </c>
      <c r="E32" s="22" t="s">
        <v>0</v>
      </c>
      <c r="F32" s="22" t="s">
        <v>6</v>
      </c>
      <c r="G32" s="250">
        <v>1</v>
      </c>
      <c r="H32" s="53" t="s">
        <v>327</v>
      </c>
      <c r="I32" s="72"/>
    </row>
    <row r="33" spans="2:9" ht="35.15" thickBot="1" x14ac:dyDescent="0.45">
      <c r="B33" s="303"/>
      <c r="C33" s="92" t="s">
        <v>54</v>
      </c>
      <c r="D33" s="212" t="s">
        <v>218</v>
      </c>
      <c r="E33" s="22" t="s">
        <v>1</v>
      </c>
      <c r="F33" s="22" t="s">
        <v>7</v>
      </c>
      <c r="G33" s="250">
        <v>1</v>
      </c>
      <c r="H33" s="43" t="s">
        <v>520</v>
      </c>
      <c r="I33" s="72"/>
    </row>
    <row r="34" spans="2:9" s="72" customFormat="1" ht="35.15" thickBot="1" x14ac:dyDescent="0.45">
      <c r="B34" s="304"/>
      <c r="C34" s="93" t="s">
        <v>54</v>
      </c>
      <c r="D34" s="212" t="s">
        <v>218</v>
      </c>
      <c r="E34" s="76" t="s">
        <v>1</v>
      </c>
      <c r="F34" s="76" t="s">
        <v>7</v>
      </c>
      <c r="G34" s="249">
        <v>-1</v>
      </c>
      <c r="H34" s="77" t="s">
        <v>519</v>
      </c>
    </row>
    <row r="35" spans="2:9" ht="34.75" x14ac:dyDescent="0.4">
      <c r="B35" s="305" t="s">
        <v>23</v>
      </c>
      <c r="C35" s="91" t="s">
        <v>55</v>
      </c>
      <c r="D35" s="212" t="s">
        <v>219</v>
      </c>
      <c r="E35" s="46"/>
      <c r="F35" s="46"/>
      <c r="G35" s="250"/>
      <c r="H35" s="47"/>
      <c r="I35" s="72"/>
    </row>
    <row r="36" spans="2:9" ht="46.3" x14ac:dyDescent="0.4">
      <c r="B36" s="303"/>
      <c r="C36" s="92" t="s">
        <v>56</v>
      </c>
      <c r="D36" s="212" t="s">
        <v>220</v>
      </c>
      <c r="E36" s="22"/>
      <c r="F36" s="22"/>
      <c r="G36" s="250"/>
      <c r="H36" s="43"/>
      <c r="I36" s="72"/>
    </row>
    <row r="37" spans="2:9" ht="34.75" x14ac:dyDescent="0.4">
      <c r="B37" s="303"/>
      <c r="C37" s="92" t="s">
        <v>57</v>
      </c>
      <c r="D37" s="212" t="s">
        <v>221</v>
      </c>
      <c r="E37" s="22"/>
      <c r="F37" s="22"/>
      <c r="G37" s="250"/>
      <c r="H37" s="43"/>
      <c r="I37" s="72"/>
    </row>
    <row r="38" spans="2:9" ht="46.3" x14ac:dyDescent="0.4">
      <c r="B38" s="303"/>
      <c r="C38" s="92" t="s">
        <v>58</v>
      </c>
      <c r="D38" s="212" t="s">
        <v>222</v>
      </c>
      <c r="E38" s="22"/>
      <c r="F38" s="22"/>
      <c r="G38" s="250"/>
      <c r="H38" s="43"/>
      <c r="I38" s="72"/>
    </row>
    <row r="39" spans="2:9" ht="57.9" x14ac:dyDescent="0.4">
      <c r="B39" s="303"/>
      <c r="C39" s="92" t="s">
        <v>59</v>
      </c>
      <c r="D39" s="212" t="s">
        <v>223</v>
      </c>
      <c r="E39" s="22"/>
      <c r="F39" s="22"/>
      <c r="G39" s="250"/>
      <c r="H39" s="43"/>
      <c r="I39" s="72"/>
    </row>
    <row r="40" spans="2:9" ht="34.75" x14ac:dyDescent="0.4">
      <c r="B40" s="303"/>
      <c r="C40" s="92" t="s">
        <v>60</v>
      </c>
      <c r="D40" s="212" t="s">
        <v>224</v>
      </c>
      <c r="E40" s="22"/>
      <c r="F40" s="22"/>
      <c r="G40" s="250"/>
      <c r="H40" s="43"/>
      <c r="I40" s="72"/>
    </row>
    <row r="41" spans="2:9" ht="93" thickBot="1" x14ac:dyDescent="0.45">
      <c r="B41" s="306"/>
      <c r="C41" s="94" t="s">
        <v>61</v>
      </c>
      <c r="D41" s="212" t="s">
        <v>225</v>
      </c>
      <c r="E41" s="96"/>
      <c r="F41" s="96"/>
      <c r="G41" s="250"/>
      <c r="H41" s="80"/>
      <c r="I41" s="72"/>
    </row>
    <row r="42" spans="2:9" ht="23.15" x14ac:dyDescent="0.4">
      <c r="B42" s="302" t="s">
        <v>24</v>
      </c>
      <c r="C42" s="95" t="s">
        <v>62</v>
      </c>
      <c r="D42" s="212" t="s">
        <v>226</v>
      </c>
      <c r="E42" s="44"/>
      <c r="F42" s="44"/>
      <c r="G42" s="250"/>
      <c r="H42" s="45"/>
      <c r="I42" s="72"/>
    </row>
    <row r="43" spans="2:9" ht="34.75" x14ac:dyDescent="0.4">
      <c r="B43" s="303"/>
      <c r="C43" s="92" t="s">
        <v>63</v>
      </c>
      <c r="D43" s="212" t="s">
        <v>227</v>
      </c>
      <c r="E43" s="22"/>
      <c r="F43" s="22"/>
      <c r="G43" s="250"/>
      <c r="H43" s="43"/>
      <c r="I43" s="72"/>
    </row>
    <row r="44" spans="2:9" ht="23.15" x14ac:dyDescent="0.4">
      <c r="B44" s="303"/>
      <c r="C44" s="92" t="s">
        <v>64</v>
      </c>
      <c r="D44" s="212" t="s">
        <v>228</v>
      </c>
      <c r="E44" s="22"/>
      <c r="F44" s="22"/>
      <c r="G44" s="250"/>
      <c r="H44" s="43"/>
      <c r="I44" s="72"/>
    </row>
    <row r="45" spans="2:9" ht="57.9" x14ac:dyDescent="0.4">
      <c r="B45" s="303"/>
      <c r="C45" s="92" t="s">
        <v>65</v>
      </c>
      <c r="D45" s="212" t="s">
        <v>229</v>
      </c>
      <c r="E45" s="22"/>
      <c r="F45" s="22"/>
      <c r="G45" s="250"/>
      <c r="H45" s="43"/>
      <c r="I45" s="72"/>
    </row>
    <row r="46" spans="2:9" ht="34.75" x14ac:dyDescent="0.4">
      <c r="B46" s="303"/>
      <c r="C46" s="92" t="s">
        <v>66</v>
      </c>
      <c r="D46" s="212" t="s">
        <v>230</v>
      </c>
      <c r="E46" s="22"/>
      <c r="F46" s="22"/>
      <c r="G46" s="250"/>
      <c r="H46" s="43"/>
      <c r="I46" s="72"/>
    </row>
    <row r="47" spans="2:9" ht="69.900000000000006" thickBot="1" x14ac:dyDescent="0.45">
      <c r="B47" s="304"/>
      <c r="C47" s="93" t="s">
        <v>67</v>
      </c>
      <c r="D47" s="212" t="s">
        <v>231</v>
      </c>
      <c r="E47" s="76"/>
      <c r="F47" s="76"/>
      <c r="G47" s="250"/>
      <c r="H47" s="77"/>
      <c r="I47" s="72"/>
    </row>
    <row r="48" spans="2:9" ht="23.15" x14ac:dyDescent="0.4">
      <c r="B48" s="305" t="s">
        <v>25</v>
      </c>
      <c r="C48" s="91" t="s">
        <v>68</v>
      </c>
      <c r="D48" s="212" t="s">
        <v>232</v>
      </c>
      <c r="E48" s="46"/>
      <c r="F48" s="46"/>
      <c r="G48" s="250"/>
      <c r="H48" s="47"/>
      <c r="I48" s="72"/>
    </row>
    <row r="49" spans="2:9" ht="46.3" x14ac:dyDescent="0.4">
      <c r="B49" s="303"/>
      <c r="C49" s="92" t="s">
        <v>69</v>
      </c>
      <c r="D49" s="212" t="s">
        <v>233</v>
      </c>
      <c r="E49" s="22"/>
      <c r="F49" s="22"/>
      <c r="G49" s="250"/>
      <c r="H49" s="43"/>
      <c r="I49" s="72"/>
    </row>
    <row r="50" spans="2:9" ht="57.9" x14ac:dyDescent="0.4">
      <c r="B50" s="303"/>
      <c r="C50" s="92" t="s">
        <v>70</v>
      </c>
      <c r="D50" s="212" t="s">
        <v>234</v>
      </c>
      <c r="E50" s="22" t="s">
        <v>3</v>
      </c>
      <c r="F50" s="22" t="s">
        <v>5</v>
      </c>
      <c r="G50" s="250">
        <v>1</v>
      </c>
      <c r="H50" s="53" t="s">
        <v>325</v>
      </c>
      <c r="I50" s="72"/>
    </row>
    <row r="51" spans="2:9" ht="57.9" x14ac:dyDescent="0.4">
      <c r="B51" s="303"/>
      <c r="C51" s="92" t="s">
        <v>71</v>
      </c>
      <c r="D51" s="212" t="s">
        <v>235</v>
      </c>
      <c r="E51" s="22" t="s">
        <v>3</v>
      </c>
      <c r="F51" s="22" t="s">
        <v>5</v>
      </c>
      <c r="G51" s="250">
        <v>1</v>
      </c>
      <c r="H51" s="53" t="s">
        <v>690</v>
      </c>
      <c r="I51" s="72"/>
    </row>
    <row r="52" spans="2:9" ht="57.9" x14ac:dyDescent="0.4">
      <c r="B52" s="303"/>
      <c r="C52" s="92" t="s">
        <v>71</v>
      </c>
      <c r="D52" s="212" t="s">
        <v>235</v>
      </c>
      <c r="E52" s="22" t="s">
        <v>3</v>
      </c>
      <c r="F52" s="22" t="s">
        <v>4</v>
      </c>
      <c r="G52" s="250">
        <v>1</v>
      </c>
      <c r="H52" s="53" t="s">
        <v>690</v>
      </c>
      <c r="I52" s="72"/>
    </row>
    <row r="53" spans="2:9" ht="57.9" x14ac:dyDescent="0.4">
      <c r="B53" s="303"/>
      <c r="C53" s="92" t="s">
        <v>71</v>
      </c>
      <c r="D53" s="212" t="s">
        <v>235</v>
      </c>
      <c r="E53" s="22" t="s">
        <v>0</v>
      </c>
      <c r="F53" s="22" t="s">
        <v>6</v>
      </c>
      <c r="G53" s="250">
        <v>1</v>
      </c>
      <c r="H53" s="53" t="s">
        <v>690</v>
      </c>
      <c r="I53" s="72"/>
    </row>
    <row r="54" spans="2:9" s="72" customFormat="1" ht="58.3" thickBot="1" x14ac:dyDescent="0.45">
      <c r="B54" s="303"/>
      <c r="C54" s="92" t="s">
        <v>71</v>
      </c>
      <c r="D54" s="212" t="s">
        <v>235</v>
      </c>
      <c r="E54" s="22" t="s">
        <v>1</v>
      </c>
      <c r="F54" s="22" t="s">
        <v>7</v>
      </c>
      <c r="G54" s="250">
        <v>1</v>
      </c>
      <c r="H54" s="53" t="s">
        <v>692</v>
      </c>
    </row>
    <row r="55" spans="2:9" ht="57.9" x14ac:dyDescent="0.4">
      <c r="B55" s="303"/>
      <c r="C55" s="92" t="s">
        <v>71</v>
      </c>
      <c r="D55" s="212" t="s">
        <v>235</v>
      </c>
      <c r="E55" s="22" t="s">
        <v>1</v>
      </c>
      <c r="F55" s="22" t="s">
        <v>7</v>
      </c>
      <c r="G55" s="249">
        <v>-1</v>
      </c>
      <c r="H55" s="53" t="s">
        <v>337</v>
      </c>
      <c r="I55" s="72"/>
    </row>
    <row r="56" spans="2:9" ht="34.75" x14ac:dyDescent="0.4">
      <c r="B56" s="303"/>
      <c r="C56" s="92" t="s">
        <v>72</v>
      </c>
      <c r="D56" s="212" t="s">
        <v>236</v>
      </c>
      <c r="E56" s="22"/>
      <c r="F56" s="22"/>
      <c r="G56" s="250"/>
      <c r="H56" s="53"/>
      <c r="I56" s="72"/>
    </row>
    <row r="57" spans="2:9" ht="34.75" x14ac:dyDescent="0.4">
      <c r="B57" s="303"/>
      <c r="C57" s="92" t="s">
        <v>73</v>
      </c>
      <c r="D57" s="212" t="s">
        <v>237</v>
      </c>
      <c r="E57" s="22" t="s">
        <v>3</v>
      </c>
      <c r="F57" s="22" t="s">
        <v>5</v>
      </c>
      <c r="G57" s="250">
        <v>1</v>
      </c>
      <c r="H57" s="53" t="s">
        <v>691</v>
      </c>
      <c r="I57" s="72"/>
    </row>
    <row r="58" spans="2:9" ht="35.15" thickBot="1" x14ac:dyDescent="0.45">
      <c r="B58" s="303"/>
      <c r="C58" s="92" t="s">
        <v>73</v>
      </c>
      <c r="D58" s="212" t="s">
        <v>237</v>
      </c>
      <c r="E58" s="22" t="s">
        <v>3</v>
      </c>
      <c r="F58" s="22" t="s">
        <v>4</v>
      </c>
      <c r="G58" s="250">
        <v>1</v>
      </c>
      <c r="H58" s="53" t="s">
        <v>691</v>
      </c>
      <c r="I58" s="72"/>
    </row>
    <row r="59" spans="2:9" ht="34.75" x14ac:dyDescent="0.4">
      <c r="B59" s="303"/>
      <c r="C59" s="92" t="s">
        <v>73</v>
      </c>
      <c r="D59" s="212" t="s">
        <v>237</v>
      </c>
      <c r="E59" s="22" t="s">
        <v>1</v>
      </c>
      <c r="F59" s="22" t="s">
        <v>7</v>
      </c>
      <c r="G59" s="249">
        <v>-1</v>
      </c>
      <c r="H59" s="53" t="s">
        <v>432</v>
      </c>
      <c r="I59" s="72"/>
    </row>
    <row r="60" spans="2:9" s="72" customFormat="1" ht="34.75" x14ac:dyDescent="0.4">
      <c r="B60" s="303"/>
      <c r="C60" s="92" t="s">
        <v>73</v>
      </c>
      <c r="D60" s="212" t="s">
        <v>237</v>
      </c>
      <c r="E60" s="22" t="s">
        <v>1</v>
      </c>
      <c r="F60" s="22" t="s">
        <v>7</v>
      </c>
      <c r="G60" s="250">
        <v>1</v>
      </c>
      <c r="H60" s="53" t="s">
        <v>692</v>
      </c>
    </row>
    <row r="61" spans="2:9" ht="35.15" thickBot="1" x14ac:dyDescent="0.45">
      <c r="B61" s="306"/>
      <c r="C61" s="94" t="s">
        <v>73</v>
      </c>
      <c r="D61" s="212" t="s">
        <v>237</v>
      </c>
      <c r="E61" s="96" t="s">
        <v>0</v>
      </c>
      <c r="F61" s="96" t="s">
        <v>6</v>
      </c>
      <c r="G61" s="250">
        <v>1</v>
      </c>
      <c r="H61" s="54" t="s">
        <v>691</v>
      </c>
      <c r="I61" s="72"/>
    </row>
    <row r="62" spans="2:9" ht="23.15" x14ac:dyDescent="0.4">
      <c r="B62" s="302" t="s">
        <v>26</v>
      </c>
      <c r="C62" s="95" t="s">
        <v>74</v>
      </c>
      <c r="D62" s="212" t="s">
        <v>238</v>
      </c>
      <c r="E62" s="44" t="s">
        <v>1</v>
      </c>
      <c r="F62" s="44" t="s">
        <v>7</v>
      </c>
      <c r="G62" s="249">
        <v>-1</v>
      </c>
      <c r="H62" s="45" t="s">
        <v>556</v>
      </c>
      <c r="I62" s="72"/>
    </row>
    <row r="63" spans="2:9" s="72" customFormat="1" ht="25.75" x14ac:dyDescent="0.4">
      <c r="B63" s="303"/>
      <c r="C63" s="92" t="s">
        <v>74</v>
      </c>
      <c r="D63" s="212" t="s">
        <v>238</v>
      </c>
      <c r="E63" s="22" t="s">
        <v>1</v>
      </c>
      <c r="F63" s="22" t="s">
        <v>7</v>
      </c>
      <c r="G63" s="250">
        <v>1</v>
      </c>
      <c r="H63" s="43" t="s">
        <v>558</v>
      </c>
    </row>
    <row r="64" spans="2:9" ht="23.15" x14ac:dyDescent="0.4">
      <c r="B64" s="303"/>
      <c r="C64" s="92" t="s">
        <v>75</v>
      </c>
      <c r="D64" s="212" t="s">
        <v>239</v>
      </c>
      <c r="E64" s="22" t="s">
        <v>1</v>
      </c>
      <c r="F64" s="22" t="s">
        <v>7</v>
      </c>
      <c r="G64" s="250">
        <v>1</v>
      </c>
      <c r="H64" s="43" t="s">
        <v>338</v>
      </c>
      <c r="I64" s="72"/>
    </row>
    <row r="65" spans="2:9" ht="23.6" thickBot="1" x14ac:dyDescent="0.45">
      <c r="B65" s="304"/>
      <c r="C65" s="93" t="s">
        <v>76</v>
      </c>
      <c r="D65" s="212" t="s">
        <v>240</v>
      </c>
      <c r="E65" s="76" t="s">
        <v>0</v>
      </c>
      <c r="F65" s="76" t="s">
        <v>6</v>
      </c>
      <c r="G65" s="250">
        <v>1</v>
      </c>
      <c r="H65" s="77" t="s">
        <v>557</v>
      </c>
      <c r="I65" s="72"/>
    </row>
    <row r="66" spans="2:9" ht="46.3" x14ac:dyDescent="0.4">
      <c r="B66" s="328" t="s">
        <v>27</v>
      </c>
      <c r="C66" s="97" t="s">
        <v>77</v>
      </c>
      <c r="D66" s="212" t="s">
        <v>241</v>
      </c>
      <c r="E66" s="66" t="s">
        <v>3</v>
      </c>
      <c r="F66" s="66" t="s">
        <v>5</v>
      </c>
      <c r="G66" s="250">
        <v>1</v>
      </c>
      <c r="H66" s="64" t="s">
        <v>311</v>
      </c>
      <c r="I66" s="72"/>
    </row>
    <row r="67" spans="2:9" ht="46.3" x14ac:dyDescent="0.4">
      <c r="B67" s="303"/>
      <c r="C67" s="92" t="s">
        <v>78</v>
      </c>
      <c r="D67" s="212" t="s">
        <v>242</v>
      </c>
      <c r="E67" s="22" t="s">
        <v>3</v>
      </c>
      <c r="F67" s="22" t="s">
        <v>4</v>
      </c>
      <c r="G67" s="250">
        <v>1</v>
      </c>
      <c r="H67" s="53" t="s">
        <v>527</v>
      </c>
      <c r="I67" s="72"/>
    </row>
    <row r="68" spans="2:9" ht="46.3" x14ac:dyDescent="0.4">
      <c r="B68" s="303"/>
      <c r="C68" s="92" t="s">
        <v>78</v>
      </c>
      <c r="D68" s="212" t="s">
        <v>242</v>
      </c>
      <c r="E68" s="22" t="s">
        <v>3</v>
      </c>
      <c r="F68" s="22" t="s">
        <v>5</v>
      </c>
      <c r="G68" s="250">
        <v>1</v>
      </c>
      <c r="H68" s="53" t="s">
        <v>528</v>
      </c>
      <c r="I68" s="72"/>
    </row>
    <row r="69" spans="2:9" ht="46.3" x14ac:dyDescent="0.4">
      <c r="B69" s="303"/>
      <c r="C69" s="92" t="s">
        <v>78</v>
      </c>
      <c r="D69" s="212" t="s">
        <v>242</v>
      </c>
      <c r="E69" s="22" t="s">
        <v>0</v>
      </c>
      <c r="F69" s="22" t="s">
        <v>6</v>
      </c>
      <c r="G69" s="250">
        <v>1</v>
      </c>
      <c r="H69" s="53" t="s">
        <v>330</v>
      </c>
      <c r="I69" s="72"/>
    </row>
    <row r="70" spans="2:9" ht="46.3" x14ac:dyDescent="0.4">
      <c r="B70" s="303"/>
      <c r="C70" s="92" t="s">
        <v>78</v>
      </c>
      <c r="D70" s="212" t="s">
        <v>242</v>
      </c>
      <c r="E70" s="22" t="s">
        <v>1</v>
      </c>
      <c r="F70" s="22" t="s">
        <v>7</v>
      </c>
      <c r="G70" s="250">
        <v>1</v>
      </c>
      <c r="H70" s="53" t="s">
        <v>529</v>
      </c>
      <c r="I70" s="72"/>
    </row>
    <row r="71" spans="2:9" ht="69.45" x14ac:dyDescent="0.4">
      <c r="B71" s="303"/>
      <c r="C71" s="92" t="s">
        <v>79</v>
      </c>
      <c r="D71" s="212" t="s">
        <v>243</v>
      </c>
      <c r="E71" s="22" t="s">
        <v>3</v>
      </c>
      <c r="F71" s="22" t="s">
        <v>4</v>
      </c>
      <c r="G71" s="250">
        <v>1</v>
      </c>
      <c r="H71" s="53" t="s">
        <v>641</v>
      </c>
      <c r="I71" s="72"/>
    </row>
    <row r="72" spans="2:9" ht="81" x14ac:dyDescent="0.4">
      <c r="B72" s="303"/>
      <c r="C72" s="92" t="s">
        <v>80</v>
      </c>
      <c r="D72" s="212" t="s">
        <v>256</v>
      </c>
      <c r="E72" s="22" t="s">
        <v>3</v>
      </c>
      <c r="F72" s="22" t="s">
        <v>4</v>
      </c>
      <c r="G72" s="250">
        <v>1</v>
      </c>
      <c r="H72" s="43" t="s">
        <v>332</v>
      </c>
      <c r="I72" s="72"/>
    </row>
    <row r="73" spans="2:9" ht="81" x14ac:dyDescent="0.4">
      <c r="B73" s="303"/>
      <c r="C73" s="92" t="s">
        <v>80</v>
      </c>
      <c r="D73" s="212" t="s">
        <v>256</v>
      </c>
      <c r="E73" s="22" t="s">
        <v>3</v>
      </c>
      <c r="F73" s="22" t="s">
        <v>5</v>
      </c>
      <c r="G73" s="250">
        <v>1</v>
      </c>
      <c r="H73" s="43" t="s">
        <v>312</v>
      </c>
      <c r="I73" s="72"/>
    </row>
    <row r="74" spans="2:9" ht="81" x14ac:dyDescent="0.4">
      <c r="B74" s="303"/>
      <c r="C74" s="92" t="s">
        <v>80</v>
      </c>
      <c r="D74" s="212" t="s">
        <v>256</v>
      </c>
      <c r="E74" s="22" t="s">
        <v>0</v>
      </c>
      <c r="F74" s="22" t="s">
        <v>6</v>
      </c>
      <c r="G74" s="250">
        <v>1</v>
      </c>
      <c r="H74" s="43" t="s">
        <v>331</v>
      </c>
      <c r="I74" s="72"/>
    </row>
    <row r="75" spans="2:9" ht="81.45" thickBot="1" x14ac:dyDescent="0.45">
      <c r="B75" s="303"/>
      <c r="C75" s="92" t="s">
        <v>80</v>
      </c>
      <c r="D75" s="212" t="s">
        <v>256</v>
      </c>
      <c r="E75" s="22" t="s">
        <v>1</v>
      </c>
      <c r="F75" s="22" t="s">
        <v>7</v>
      </c>
      <c r="G75" s="250">
        <v>1</v>
      </c>
      <c r="H75" s="53" t="s">
        <v>530</v>
      </c>
      <c r="I75" s="72"/>
    </row>
    <row r="76" spans="2:9" ht="81" x14ac:dyDescent="0.4">
      <c r="B76" s="303"/>
      <c r="C76" s="92" t="s">
        <v>80</v>
      </c>
      <c r="D76" s="212" t="s">
        <v>256</v>
      </c>
      <c r="E76" s="22" t="s">
        <v>1</v>
      </c>
      <c r="F76" s="22" t="s">
        <v>7</v>
      </c>
      <c r="G76" s="249">
        <v>-1</v>
      </c>
      <c r="H76" s="43" t="s">
        <v>531</v>
      </c>
      <c r="I76" s="72"/>
    </row>
    <row r="77" spans="2:9" ht="46.75" thickBot="1" x14ac:dyDescent="0.45">
      <c r="B77" s="303"/>
      <c r="C77" s="92" t="s">
        <v>81</v>
      </c>
      <c r="D77" s="212" t="s">
        <v>244</v>
      </c>
      <c r="E77" s="22" t="s">
        <v>3</v>
      </c>
      <c r="F77" s="22" t="s">
        <v>4</v>
      </c>
      <c r="G77" s="250">
        <v>1</v>
      </c>
      <c r="H77" s="43" t="s">
        <v>522</v>
      </c>
      <c r="I77" s="72"/>
    </row>
    <row r="78" spans="2:9" ht="46.3" x14ac:dyDescent="0.4">
      <c r="B78" s="303"/>
      <c r="C78" s="92" t="s">
        <v>81</v>
      </c>
      <c r="D78" s="212" t="s">
        <v>244</v>
      </c>
      <c r="E78" s="22" t="s">
        <v>3</v>
      </c>
      <c r="F78" s="22" t="s">
        <v>4</v>
      </c>
      <c r="G78" s="249">
        <v>-1</v>
      </c>
      <c r="H78" s="43" t="s">
        <v>523</v>
      </c>
      <c r="I78" s="72"/>
    </row>
    <row r="79" spans="2:9" ht="23.15" x14ac:dyDescent="0.4">
      <c r="B79" s="303"/>
      <c r="C79" s="92" t="s">
        <v>82</v>
      </c>
      <c r="D79" s="212" t="s">
        <v>245</v>
      </c>
      <c r="E79" s="22"/>
      <c r="F79" s="22"/>
      <c r="G79" s="250"/>
      <c r="H79" s="43"/>
      <c r="I79" s="72"/>
    </row>
    <row r="80" spans="2:9" ht="69.45" x14ac:dyDescent="0.4">
      <c r="B80" s="303"/>
      <c r="C80" s="92" t="s">
        <v>83</v>
      </c>
      <c r="D80" s="212" t="s">
        <v>246</v>
      </c>
      <c r="E80" s="22"/>
      <c r="F80" s="22"/>
      <c r="G80" s="250"/>
      <c r="H80" s="43"/>
      <c r="I80" s="72"/>
    </row>
    <row r="81" spans="2:9" ht="46.3" x14ac:dyDescent="0.4">
      <c r="B81" s="303"/>
      <c r="C81" s="92" t="s">
        <v>84</v>
      </c>
      <c r="D81" s="212" t="s">
        <v>247</v>
      </c>
      <c r="E81" s="22" t="s">
        <v>3</v>
      </c>
      <c r="F81" s="22" t="s">
        <v>5</v>
      </c>
      <c r="G81" s="250">
        <v>1</v>
      </c>
      <c r="H81" s="43" t="s">
        <v>532</v>
      </c>
      <c r="I81" s="72"/>
    </row>
    <row r="82" spans="2:9" s="72" customFormat="1" ht="46.3" x14ac:dyDescent="0.4">
      <c r="B82" s="303"/>
      <c r="C82" s="92" t="s">
        <v>84</v>
      </c>
      <c r="D82" s="212" t="s">
        <v>247</v>
      </c>
      <c r="E82" s="22" t="s">
        <v>3</v>
      </c>
      <c r="F82" s="22" t="s">
        <v>4</v>
      </c>
      <c r="G82" s="250">
        <v>1</v>
      </c>
      <c r="H82" s="43" t="s">
        <v>532</v>
      </c>
    </row>
    <row r="83" spans="2:9" ht="46.3" x14ac:dyDescent="0.4">
      <c r="B83" s="303"/>
      <c r="C83" s="92" t="s">
        <v>84</v>
      </c>
      <c r="D83" s="212" t="s">
        <v>247</v>
      </c>
      <c r="E83" s="22" t="s">
        <v>0</v>
      </c>
      <c r="F83" s="22" t="s">
        <v>6</v>
      </c>
      <c r="G83" s="250">
        <v>1</v>
      </c>
      <c r="H83" s="43" t="s">
        <v>532</v>
      </c>
      <c r="I83" s="72"/>
    </row>
    <row r="84" spans="2:9" ht="46.3" x14ac:dyDescent="0.4">
      <c r="B84" s="303"/>
      <c r="C84" s="92" t="s">
        <v>84</v>
      </c>
      <c r="D84" s="212" t="s">
        <v>247</v>
      </c>
      <c r="E84" s="22" t="s">
        <v>1</v>
      </c>
      <c r="F84" s="22" t="s">
        <v>7</v>
      </c>
      <c r="G84" s="250">
        <v>1</v>
      </c>
      <c r="H84" s="43" t="s">
        <v>532</v>
      </c>
      <c r="I84" s="72"/>
    </row>
    <row r="85" spans="2:9" ht="34.75" x14ac:dyDescent="0.4">
      <c r="B85" s="303"/>
      <c r="C85" s="92" t="s">
        <v>85</v>
      </c>
      <c r="D85" s="212" t="s">
        <v>248</v>
      </c>
      <c r="E85" s="22"/>
      <c r="F85" s="22"/>
      <c r="G85" s="250"/>
      <c r="H85" s="43"/>
      <c r="I85" s="72"/>
    </row>
    <row r="86" spans="2:9" ht="35.15" thickBot="1" x14ac:dyDescent="0.45">
      <c r="B86" s="306"/>
      <c r="C86" s="94" t="s">
        <v>86</v>
      </c>
      <c r="D86" s="212" t="s">
        <v>249</v>
      </c>
      <c r="E86" s="96"/>
      <c r="F86" s="96"/>
      <c r="G86" s="250"/>
      <c r="H86" s="80"/>
      <c r="I86" s="72"/>
    </row>
    <row r="87" spans="2:9" ht="57.9" x14ac:dyDescent="0.4">
      <c r="B87" s="302" t="s">
        <v>28</v>
      </c>
      <c r="C87" s="95" t="s">
        <v>87</v>
      </c>
      <c r="D87" s="212" t="s">
        <v>250</v>
      </c>
      <c r="E87" s="44" t="s">
        <v>3</v>
      </c>
      <c r="F87" s="44" t="s">
        <v>4</v>
      </c>
      <c r="G87" s="250">
        <v>1</v>
      </c>
      <c r="H87" s="45" t="s">
        <v>1301</v>
      </c>
      <c r="I87" s="72"/>
    </row>
    <row r="88" spans="2:9" ht="57.9" x14ac:dyDescent="0.4">
      <c r="B88" s="303"/>
      <c r="C88" s="92" t="s">
        <v>87</v>
      </c>
      <c r="D88" s="212" t="s">
        <v>250</v>
      </c>
      <c r="E88" s="22" t="s">
        <v>1</v>
      </c>
      <c r="F88" s="22" t="s">
        <v>7</v>
      </c>
      <c r="G88" s="250">
        <v>1</v>
      </c>
      <c r="H88" s="43" t="s">
        <v>533</v>
      </c>
      <c r="I88" s="72"/>
    </row>
    <row r="89" spans="2:9" ht="57.9" x14ac:dyDescent="0.4">
      <c r="B89" s="303"/>
      <c r="C89" s="92" t="s">
        <v>88</v>
      </c>
      <c r="D89" s="212" t="s">
        <v>251</v>
      </c>
      <c r="E89" s="22" t="s">
        <v>3</v>
      </c>
      <c r="F89" s="22" t="s">
        <v>4</v>
      </c>
      <c r="G89" s="250">
        <v>1</v>
      </c>
      <c r="H89" s="43" t="s">
        <v>534</v>
      </c>
      <c r="I89" s="72"/>
    </row>
    <row r="90" spans="2:9" ht="57.9" x14ac:dyDescent="0.4">
      <c r="B90" s="303"/>
      <c r="C90" s="92" t="s">
        <v>88</v>
      </c>
      <c r="D90" s="212" t="s">
        <v>251</v>
      </c>
      <c r="E90" s="22" t="s">
        <v>0</v>
      </c>
      <c r="F90" s="22" t="s">
        <v>6</v>
      </c>
      <c r="G90" s="250">
        <v>1</v>
      </c>
      <c r="H90" s="43" t="s">
        <v>535</v>
      </c>
      <c r="I90" s="72"/>
    </row>
    <row r="91" spans="2:9" ht="57.9" x14ac:dyDescent="0.4">
      <c r="B91" s="303"/>
      <c r="C91" s="92" t="s">
        <v>88</v>
      </c>
      <c r="D91" s="212" t="s">
        <v>251</v>
      </c>
      <c r="E91" s="22" t="s">
        <v>1</v>
      </c>
      <c r="F91" s="22" t="s">
        <v>7</v>
      </c>
      <c r="G91" s="250">
        <v>1</v>
      </c>
      <c r="H91" s="43" t="s">
        <v>536</v>
      </c>
      <c r="I91" s="72"/>
    </row>
    <row r="92" spans="2:9" ht="46.3" x14ac:dyDescent="0.4">
      <c r="B92" s="303"/>
      <c r="C92" s="92" t="s">
        <v>89</v>
      </c>
      <c r="D92" s="212" t="s">
        <v>252</v>
      </c>
      <c r="E92" s="22"/>
      <c r="F92" s="22"/>
      <c r="G92" s="250"/>
      <c r="H92" s="43"/>
      <c r="I92" s="72"/>
    </row>
    <row r="93" spans="2:9" ht="69.45" x14ac:dyDescent="0.4">
      <c r="B93" s="303"/>
      <c r="C93" s="92" t="s">
        <v>90</v>
      </c>
      <c r="D93" s="212" t="s">
        <v>257</v>
      </c>
      <c r="E93" s="22" t="s">
        <v>3</v>
      </c>
      <c r="F93" s="22" t="s">
        <v>4</v>
      </c>
      <c r="G93" s="250">
        <v>1</v>
      </c>
      <c r="H93" s="43" t="s">
        <v>537</v>
      </c>
      <c r="I93" s="72"/>
    </row>
    <row r="94" spans="2:9" ht="69.45" x14ac:dyDescent="0.4">
      <c r="B94" s="303"/>
      <c r="C94" s="92" t="s">
        <v>90</v>
      </c>
      <c r="D94" s="212" t="s">
        <v>257</v>
      </c>
      <c r="E94" s="22" t="s">
        <v>0</v>
      </c>
      <c r="F94" s="22" t="s">
        <v>6</v>
      </c>
      <c r="G94" s="250">
        <v>1</v>
      </c>
      <c r="H94" s="43" t="s">
        <v>540</v>
      </c>
      <c r="I94" s="72"/>
    </row>
    <row r="95" spans="2:9" ht="69.45" x14ac:dyDescent="0.4">
      <c r="B95" s="303"/>
      <c r="C95" s="92" t="s">
        <v>90</v>
      </c>
      <c r="D95" s="212" t="s">
        <v>257</v>
      </c>
      <c r="E95" s="22" t="s">
        <v>1</v>
      </c>
      <c r="F95" s="22" t="s">
        <v>7</v>
      </c>
      <c r="G95" s="250">
        <v>1</v>
      </c>
      <c r="H95" s="43" t="s">
        <v>538</v>
      </c>
      <c r="I95" s="72"/>
    </row>
    <row r="96" spans="2:9" ht="81" x14ac:dyDescent="0.4">
      <c r="B96" s="303"/>
      <c r="C96" s="92" t="s">
        <v>91</v>
      </c>
      <c r="D96" s="212" t="s">
        <v>253</v>
      </c>
      <c r="E96" s="22" t="s">
        <v>3</v>
      </c>
      <c r="F96" s="22" t="s">
        <v>4</v>
      </c>
      <c r="G96" s="250">
        <v>1</v>
      </c>
      <c r="H96" s="43" t="s">
        <v>539</v>
      </c>
      <c r="I96" s="72"/>
    </row>
    <row r="97" spans="2:9" ht="81" x14ac:dyDescent="0.4">
      <c r="B97" s="303"/>
      <c r="C97" s="92" t="s">
        <v>91</v>
      </c>
      <c r="D97" s="212" t="s">
        <v>253</v>
      </c>
      <c r="E97" s="22" t="s">
        <v>0</v>
      </c>
      <c r="F97" s="22" t="s">
        <v>6</v>
      </c>
      <c r="G97" s="250">
        <v>1</v>
      </c>
      <c r="H97" s="43" t="s">
        <v>541</v>
      </c>
      <c r="I97" s="72"/>
    </row>
    <row r="98" spans="2:9" ht="81.45" thickBot="1" x14ac:dyDescent="0.45">
      <c r="B98" s="304"/>
      <c r="C98" s="93" t="s">
        <v>91</v>
      </c>
      <c r="D98" s="212" t="s">
        <v>253</v>
      </c>
      <c r="E98" s="76" t="s">
        <v>1</v>
      </c>
      <c r="F98" s="76" t="s">
        <v>7</v>
      </c>
      <c r="G98" s="250">
        <v>1</v>
      </c>
      <c r="H98" s="77" t="s">
        <v>542</v>
      </c>
      <c r="I98" s="72"/>
    </row>
    <row r="99" spans="2:9" ht="34.75" x14ac:dyDescent="0.4">
      <c r="B99" s="328" t="s">
        <v>29</v>
      </c>
      <c r="C99" s="97" t="s">
        <v>92</v>
      </c>
      <c r="D99" s="212" t="s">
        <v>258</v>
      </c>
      <c r="E99" s="66" t="s">
        <v>3</v>
      </c>
      <c r="F99" s="66" t="s">
        <v>4</v>
      </c>
      <c r="G99" s="250">
        <v>1</v>
      </c>
      <c r="H99" s="64" t="s">
        <v>313</v>
      </c>
      <c r="I99" s="72"/>
    </row>
    <row r="100" spans="2:9" ht="46.3" x14ac:dyDescent="0.4">
      <c r="B100" s="303"/>
      <c r="C100" s="92" t="s">
        <v>93</v>
      </c>
      <c r="D100" s="212" t="s">
        <v>259</v>
      </c>
      <c r="E100" s="22"/>
      <c r="F100" s="22"/>
      <c r="G100" s="250"/>
      <c r="H100" s="43"/>
      <c r="I100" s="72"/>
    </row>
    <row r="101" spans="2:9" ht="46.3" x14ac:dyDescent="0.4">
      <c r="B101" s="303"/>
      <c r="C101" s="92" t="s">
        <v>94</v>
      </c>
      <c r="D101" s="212" t="s">
        <v>260</v>
      </c>
      <c r="E101" s="22"/>
      <c r="F101" s="22"/>
      <c r="G101" s="250"/>
      <c r="H101" s="43"/>
      <c r="I101" s="72"/>
    </row>
    <row r="102" spans="2:9" ht="34.75" x14ac:dyDescent="0.4">
      <c r="B102" s="303"/>
      <c r="C102" s="92" t="s">
        <v>95</v>
      </c>
      <c r="D102" s="212" t="s">
        <v>261</v>
      </c>
      <c r="E102" s="22"/>
      <c r="F102" s="22"/>
      <c r="G102" s="250"/>
      <c r="H102" s="43"/>
      <c r="I102" s="72"/>
    </row>
    <row r="103" spans="2:9" ht="34.75" x14ac:dyDescent="0.4">
      <c r="B103" s="303"/>
      <c r="C103" s="92" t="s">
        <v>96</v>
      </c>
      <c r="D103" s="212" t="s">
        <v>262</v>
      </c>
      <c r="E103" s="22"/>
      <c r="F103" s="22"/>
      <c r="G103" s="250"/>
      <c r="H103" s="43"/>
      <c r="I103" s="72"/>
    </row>
    <row r="104" spans="2:9" ht="57.9" x14ac:dyDescent="0.4">
      <c r="B104" s="303"/>
      <c r="C104" s="92" t="s">
        <v>97</v>
      </c>
      <c r="D104" s="212" t="s">
        <v>263</v>
      </c>
      <c r="E104" s="22"/>
      <c r="F104" s="22"/>
      <c r="G104" s="250"/>
      <c r="H104" s="43"/>
      <c r="I104" s="72"/>
    </row>
    <row r="105" spans="2:9" ht="46.75" thickBot="1" x14ac:dyDescent="0.45">
      <c r="B105" s="306"/>
      <c r="C105" s="94" t="s">
        <v>98</v>
      </c>
      <c r="D105" s="212" t="s">
        <v>264</v>
      </c>
      <c r="E105" s="96"/>
      <c r="F105" s="96"/>
      <c r="G105" s="250"/>
      <c r="H105" s="54"/>
      <c r="I105" s="72"/>
    </row>
    <row r="106" spans="2:9" ht="34.75" x14ac:dyDescent="0.4">
      <c r="B106" s="302" t="s">
        <v>30</v>
      </c>
      <c r="C106" s="95" t="s">
        <v>99</v>
      </c>
      <c r="D106" s="212" t="s">
        <v>265</v>
      </c>
      <c r="E106" s="44"/>
      <c r="F106" s="44"/>
      <c r="G106" s="250"/>
      <c r="H106" s="45"/>
      <c r="I106" s="72"/>
    </row>
    <row r="107" spans="2:9" ht="69.45" x14ac:dyDescent="0.4">
      <c r="B107" s="303"/>
      <c r="C107" s="92" t="s">
        <v>100</v>
      </c>
      <c r="D107" s="212" t="s">
        <v>266</v>
      </c>
      <c r="E107" s="22" t="s">
        <v>3</v>
      </c>
      <c r="F107" s="22" t="s">
        <v>4</v>
      </c>
      <c r="G107" s="250">
        <v>1</v>
      </c>
      <c r="H107" s="43" t="s">
        <v>429</v>
      </c>
      <c r="I107" s="72"/>
    </row>
    <row r="108" spans="2:9" ht="69.45" x14ac:dyDescent="0.4">
      <c r="B108" s="303"/>
      <c r="C108" s="92" t="s">
        <v>100</v>
      </c>
      <c r="D108" s="212" t="s">
        <v>266</v>
      </c>
      <c r="E108" s="22" t="s">
        <v>3</v>
      </c>
      <c r="F108" s="22" t="s">
        <v>5</v>
      </c>
      <c r="G108" s="250">
        <v>1</v>
      </c>
      <c r="H108" s="43" t="s">
        <v>598</v>
      </c>
      <c r="I108" s="72"/>
    </row>
    <row r="109" spans="2:9" ht="69.900000000000006" thickBot="1" x14ac:dyDescent="0.45">
      <c r="B109" s="303"/>
      <c r="C109" s="92" t="s">
        <v>100</v>
      </c>
      <c r="D109" s="212" t="s">
        <v>266</v>
      </c>
      <c r="E109" s="22" t="s">
        <v>0</v>
      </c>
      <c r="F109" s="22" t="s">
        <v>6</v>
      </c>
      <c r="G109" s="250">
        <v>1</v>
      </c>
      <c r="H109" s="43" t="s">
        <v>544</v>
      </c>
      <c r="I109" s="72"/>
    </row>
    <row r="110" spans="2:9" ht="69.45" x14ac:dyDescent="0.4">
      <c r="B110" s="303"/>
      <c r="C110" s="92" t="s">
        <v>100</v>
      </c>
      <c r="D110" s="212" t="s">
        <v>266</v>
      </c>
      <c r="E110" s="22" t="s">
        <v>1</v>
      </c>
      <c r="F110" s="22" t="s">
        <v>7</v>
      </c>
      <c r="G110" s="249">
        <v>-1</v>
      </c>
      <c r="H110" s="43" t="s">
        <v>543</v>
      </c>
      <c r="I110" s="72"/>
    </row>
    <row r="111" spans="2:9" ht="69.45" x14ac:dyDescent="0.4">
      <c r="B111" s="303"/>
      <c r="C111" s="92" t="s">
        <v>100</v>
      </c>
      <c r="D111" s="212" t="s">
        <v>266</v>
      </c>
      <c r="E111" s="22" t="s">
        <v>1</v>
      </c>
      <c r="F111" s="22" t="s">
        <v>7</v>
      </c>
      <c r="G111" s="250">
        <v>1</v>
      </c>
      <c r="H111" s="43" t="s">
        <v>545</v>
      </c>
      <c r="I111" s="72"/>
    </row>
    <row r="112" spans="2:9" ht="46.3" x14ac:dyDescent="0.4">
      <c r="B112" s="325"/>
      <c r="C112" s="98" t="s">
        <v>101</v>
      </c>
      <c r="D112" s="212" t="s">
        <v>267</v>
      </c>
      <c r="E112" s="23" t="s">
        <v>3</v>
      </c>
      <c r="F112" s="23" t="s">
        <v>5</v>
      </c>
      <c r="G112" s="250">
        <v>1</v>
      </c>
      <c r="H112" s="50" t="s">
        <v>314</v>
      </c>
      <c r="I112" s="72"/>
    </row>
    <row r="113" spans="2:9" s="72" customFormat="1" ht="46.3" x14ac:dyDescent="0.4">
      <c r="B113" s="325"/>
      <c r="C113" s="98" t="s">
        <v>101</v>
      </c>
      <c r="D113" s="212" t="s">
        <v>267</v>
      </c>
      <c r="E113" s="22" t="s">
        <v>3</v>
      </c>
      <c r="F113" s="22" t="s">
        <v>4</v>
      </c>
      <c r="G113" s="250">
        <v>1</v>
      </c>
      <c r="H113" s="50" t="s">
        <v>599</v>
      </c>
    </row>
    <row r="114" spans="2:9" ht="23.15" x14ac:dyDescent="0.4">
      <c r="B114" s="303"/>
      <c r="C114" s="92" t="s">
        <v>102</v>
      </c>
      <c r="D114" s="212" t="s">
        <v>254</v>
      </c>
      <c r="E114" s="22" t="s">
        <v>3</v>
      </c>
      <c r="F114" s="22" t="s">
        <v>4</v>
      </c>
      <c r="G114" s="250">
        <v>1</v>
      </c>
      <c r="H114" s="43" t="s">
        <v>317</v>
      </c>
      <c r="I114" s="72"/>
    </row>
    <row r="115" spans="2:9" ht="25.75" x14ac:dyDescent="0.4">
      <c r="B115" s="303"/>
      <c r="C115" s="92" t="s">
        <v>102</v>
      </c>
      <c r="D115" s="212" t="s">
        <v>254</v>
      </c>
      <c r="E115" s="22" t="s">
        <v>3</v>
      </c>
      <c r="F115" s="22" t="s">
        <v>5</v>
      </c>
      <c r="G115" s="250">
        <v>1</v>
      </c>
      <c r="H115" s="43" t="s">
        <v>320</v>
      </c>
      <c r="I115" s="72"/>
    </row>
    <row r="116" spans="2:9" ht="23.15" x14ac:dyDescent="0.4">
      <c r="B116" s="303"/>
      <c r="C116" s="92" t="s">
        <v>102</v>
      </c>
      <c r="D116" s="212" t="s">
        <v>254</v>
      </c>
      <c r="E116" s="22" t="s">
        <v>0</v>
      </c>
      <c r="F116" s="22" t="s">
        <v>6</v>
      </c>
      <c r="G116" s="250">
        <v>1</v>
      </c>
      <c r="H116" s="43" t="s">
        <v>321</v>
      </c>
      <c r="I116" s="72"/>
    </row>
    <row r="117" spans="2:9" ht="26.15" thickBot="1" x14ac:dyDescent="0.45">
      <c r="B117" s="303"/>
      <c r="C117" s="92" t="s">
        <v>102</v>
      </c>
      <c r="D117" s="212" t="s">
        <v>254</v>
      </c>
      <c r="E117" s="22" t="s">
        <v>1</v>
      </c>
      <c r="F117" s="22" t="s">
        <v>7</v>
      </c>
      <c r="G117" s="250">
        <v>1</v>
      </c>
      <c r="H117" s="43" t="s">
        <v>333</v>
      </c>
      <c r="I117" s="72"/>
    </row>
    <row r="118" spans="2:9" ht="25.75" x14ac:dyDescent="0.4">
      <c r="B118" s="303"/>
      <c r="C118" s="92" t="s">
        <v>102</v>
      </c>
      <c r="D118" s="212" t="s">
        <v>254</v>
      </c>
      <c r="E118" s="22" t="s">
        <v>1</v>
      </c>
      <c r="F118" s="22" t="s">
        <v>7</v>
      </c>
      <c r="G118" s="249">
        <v>-1</v>
      </c>
      <c r="H118" s="53" t="s">
        <v>434</v>
      </c>
      <c r="I118" s="72"/>
    </row>
    <row r="119" spans="2:9" ht="69.45" x14ac:dyDescent="0.4">
      <c r="B119" s="303"/>
      <c r="C119" s="92" t="s">
        <v>103</v>
      </c>
      <c r="D119" s="212" t="s">
        <v>268</v>
      </c>
      <c r="E119" s="22"/>
      <c r="F119" s="22"/>
      <c r="G119" s="250"/>
      <c r="H119" s="43"/>
      <c r="I119" s="72"/>
    </row>
    <row r="120" spans="2:9" ht="34.75" x14ac:dyDescent="0.4">
      <c r="B120" s="303"/>
      <c r="C120" s="92" t="s">
        <v>104</v>
      </c>
      <c r="D120" s="212" t="s">
        <v>269</v>
      </c>
      <c r="E120" s="22" t="s">
        <v>3</v>
      </c>
      <c r="F120" s="22" t="s">
        <v>4</v>
      </c>
      <c r="G120" s="250">
        <v>1</v>
      </c>
      <c r="H120" s="43" t="s">
        <v>547</v>
      </c>
      <c r="I120" s="72"/>
    </row>
    <row r="121" spans="2:9" ht="34.75" x14ac:dyDescent="0.4">
      <c r="B121" s="303"/>
      <c r="C121" s="92" t="s">
        <v>104</v>
      </c>
      <c r="D121" s="212" t="s">
        <v>269</v>
      </c>
      <c r="E121" s="22" t="s">
        <v>3</v>
      </c>
      <c r="F121" s="22" t="s">
        <v>5</v>
      </c>
      <c r="G121" s="250">
        <v>1</v>
      </c>
      <c r="H121" s="43" t="s">
        <v>430</v>
      </c>
      <c r="I121" s="72"/>
    </row>
    <row r="122" spans="2:9" ht="34.75" x14ac:dyDescent="0.4">
      <c r="B122" s="303"/>
      <c r="C122" s="92" t="s">
        <v>104</v>
      </c>
      <c r="D122" s="212" t="s">
        <v>269</v>
      </c>
      <c r="E122" s="22" t="s">
        <v>0</v>
      </c>
      <c r="F122" s="22" t="s">
        <v>6</v>
      </c>
      <c r="G122" s="250">
        <v>1</v>
      </c>
      <c r="H122" s="43" t="s">
        <v>546</v>
      </c>
      <c r="I122" s="72"/>
    </row>
    <row r="123" spans="2:9" ht="35.15" thickBot="1" x14ac:dyDescent="0.45">
      <c r="B123" s="303"/>
      <c r="C123" s="92" t="s">
        <v>104</v>
      </c>
      <c r="D123" s="212" t="s">
        <v>269</v>
      </c>
      <c r="E123" s="22" t="s">
        <v>1</v>
      </c>
      <c r="F123" s="22" t="s">
        <v>7</v>
      </c>
      <c r="G123" s="250">
        <v>1</v>
      </c>
      <c r="H123" s="43" t="s">
        <v>548</v>
      </c>
      <c r="I123" s="72"/>
    </row>
    <row r="124" spans="2:9" ht="35.15" thickBot="1" x14ac:dyDescent="0.45">
      <c r="B124" s="303"/>
      <c r="C124" s="92" t="s">
        <v>104</v>
      </c>
      <c r="D124" s="212" t="s">
        <v>269</v>
      </c>
      <c r="E124" s="22" t="s">
        <v>1</v>
      </c>
      <c r="F124" s="22" t="s">
        <v>7</v>
      </c>
      <c r="G124" s="249">
        <v>-1</v>
      </c>
      <c r="H124" s="43" t="s">
        <v>549</v>
      </c>
      <c r="I124" s="72"/>
    </row>
    <row r="125" spans="2:9" ht="34.75" x14ac:dyDescent="0.4">
      <c r="B125" s="303"/>
      <c r="C125" s="92" t="s">
        <v>104</v>
      </c>
      <c r="D125" s="212" t="s">
        <v>269</v>
      </c>
      <c r="E125" s="22" t="s">
        <v>1</v>
      </c>
      <c r="F125" s="22" t="s">
        <v>7</v>
      </c>
      <c r="G125" s="249">
        <v>-1</v>
      </c>
      <c r="H125" s="43" t="s">
        <v>550</v>
      </c>
      <c r="I125" s="72"/>
    </row>
    <row r="126" spans="2:9" ht="46.75" thickBot="1" x14ac:dyDescent="0.45">
      <c r="B126" s="304"/>
      <c r="C126" s="93" t="s">
        <v>105</v>
      </c>
      <c r="D126" s="212" t="s">
        <v>270</v>
      </c>
      <c r="E126" s="76"/>
      <c r="F126" s="76"/>
      <c r="G126" s="250"/>
      <c r="H126" s="77"/>
      <c r="I126" s="72"/>
    </row>
    <row r="127" spans="2:9" ht="57.9" x14ac:dyDescent="0.4">
      <c r="B127" s="305" t="s">
        <v>31</v>
      </c>
      <c r="C127" s="91" t="s">
        <v>106</v>
      </c>
      <c r="D127" s="212" t="s">
        <v>271</v>
      </c>
      <c r="E127" s="46"/>
      <c r="F127" s="46"/>
      <c r="G127" s="250"/>
      <c r="H127" s="47"/>
      <c r="I127" s="72"/>
    </row>
    <row r="128" spans="2:9" ht="23.15" x14ac:dyDescent="0.4">
      <c r="B128" s="303"/>
      <c r="C128" s="92" t="s">
        <v>107</v>
      </c>
      <c r="D128" s="212" t="s">
        <v>272</v>
      </c>
      <c r="E128" s="22" t="s">
        <v>3</v>
      </c>
      <c r="F128" s="22" t="s">
        <v>4</v>
      </c>
      <c r="G128" s="250">
        <v>1</v>
      </c>
      <c r="H128" s="43" t="s">
        <v>555</v>
      </c>
      <c r="I128" s="72"/>
    </row>
    <row r="129" spans="2:9" ht="23.15" x14ac:dyDescent="0.4">
      <c r="B129" s="303"/>
      <c r="C129" s="92" t="s">
        <v>107</v>
      </c>
      <c r="D129" s="212" t="s">
        <v>272</v>
      </c>
      <c r="E129" s="22" t="s">
        <v>3</v>
      </c>
      <c r="F129" s="22" t="s">
        <v>5</v>
      </c>
      <c r="G129" s="250">
        <v>1</v>
      </c>
      <c r="H129" s="43" t="s">
        <v>555</v>
      </c>
      <c r="I129" s="72"/>
    </row>
    <row r="130" spans="2:9" s="72" customFormat="1" ht="23.15" x14ac:dyDescent="0.4">
      <c r="B130" s="303"/>
      <c r="C130" s="92" t="s">
        <v>107</v>
      </c>
      <c r="D130" s="212" t="s">
        <v>272</v>
      </c>
      <c r="E130" s="22" t="s">
        <v>1</v>
      </c>
      <c r="F130" s="22" t="s">
        <v>7</v>
      </c>
      <c r="G130" s="250">
        <v>1</v>
      </c>
      <c r="H130" s="43" t="s">
        <v>555</v>
      </c>
    </row>
    <row r="131" spans="2:9" ht="23.15" x14ac:dyDescent="0.4">
      <c r="B131" s="303"/>
      <c r="C131" s="92" t="s">
        <v>107</v>
      </c>
      <c r="D131" s="212" t="s">
        <v>272</v>
      </c>
      <c r="E131" s="22" t="s">
        <v>0</v>
      </c>
      <c r="F131" s="22" t="s">
        <v>6</v>
      </c>
      <c r="G131" s="250">
        <v>1</v>
      </c>
      <c r="H131" s="43" t="s">
        <v>555</v>
      </c>
      <c r="I131" s="72"/>
    </row>
    <row r="132" spans="2:9" ht="46.3" x14ac:dyDescent="0.4">
      <c r="B132" s="303"/>
      <c r="C132" s="92" t="s">
        <v>108</v>
      </c>
      <c r="D132" s="212" t="s">
        <v>273</v>
      </c>
      <c r="E132" s="22"/>
      <c r="F132" s="22"/>
      <c r="G132" s="250"/>
      <c r="H132" s="43"/>
      <c r="I132" s="72"/>
    </row>
    <row r="133" spans="2:9" ht="69.45" x14ac:dyDescent="0.4">
      <c r="B133" s="303"/>
      <c r="C133" s="92" t="s">
        <v>109</v>
      </c>
      <c r="D133" s="212" t="s">
        <v>274</v>
      </c>
      <c r="E133" s="22" t="s">
        <v>3</v>
      </c>
      <c r="F133" s="22" t="s">
        <v>4</v>
      </c>
      <c r="G133" s="250">
        <v>1</v>
      </c>
      <c r="H133" s="43" t="s">
        <v>552</v>
      </c>
      <c r="I133" s="72"/>
    </row>
    <row r="134" spans="2:9" ht="69.45" x14ac:dyDescent="0.4">
      <c r="B134" s="303"/>
      <c r="C134" s="92" t="s">
        <v>109</v>
      </c>
      <c r="D134" s="212" t="s">
        <v>274</v>
      </c>
      <c r="E134" s="22" t="s">
        <v>3</v>
      </c>
      <c r="F134" s="22" t="s">
        <v>5</v>
      </c>
      <c r="G134" s="250">
        <v>1</v>
      </c>
      <c r="H134" s="43" t="s">
        <v>431</v>
      </c>
      <c r="I134" s="72"/>
    </row>
    <row r="135" spans="2:9" ht="69.900000000000006" thickBot="1" x14ac:dyDescent="0.45">
      <c r="B135" s="303"/>
      <c r="C135" s="92" t="s">
        <v>109</v>
      </c>
      <c r="D135" s="212" t="s">
        <v>274</v>
      </c>
      <c r="E135" s="22" t="s">
        <v>0</v>
      </c>
      <c r="F135" s="22" t="s">
        <v>6</v>
      </c>
      <c r="G135" s="250">
        <v>1</v>
      </c>
      <c r="H135" s="43" t="s">
        <v>553</v>
      </c>
      <c r="I135" s="72"/>
    </row>
    <row r="136" spans="2:9" ht="69.45" x14ac:dyDescent="0.4">
      <c r="B136" s="303"/>
      <c r="C136" s="92" t="s">
        <v>109</v>
      </c>
      <c r="D136" s="212" t="s">
        <v>274</v>
      </c>
      <c r="E136" s="22" t="s">
        <v>1</v>
      </c>
      <c r="F136" s="22" t="s">
        <v>7</v>
      </c>
      <c r="G136" s="249">
        <v>-1</v>
      </c>
      <c r="H136" s="43" t="s">
        <v>551</v>
      </c>
      <c r="I136" s="72"/>
    </row>
    <row r="137" spans="2:9" ht="69.45" x14ac:dyDescent="0.4">
      <c r="B137" s="303"/>
      <c r="C137" s="92" t="s">
        <v>109</v>
      </c>
      <c r="D137" s="212" t="s">
        <v>274</v>
      </c>
      <c r="E137" s="22" t="s">
        <v>1</v>
      </c>
      <c r="F137" s="22" t="s">
        <v>7</v>
      </c>
      <c r="G137" s="250">
        <v>1</v>
      </c>
      <c r="H137" s="43" t="s">
        <v>554</v>
      </c>
      <c r="I137" s="72"/>
    </row>
    <row r="138" spans="2:9" ht="23.15" x14ac:dyDescent="0.4">
      <c r="B138" s="303"/>
      <c r="C138" s="92" t="s">
        <v>110</v>
      </c>
      <c r="D138" s="212" t="s">
        <v>275</v>
      </c>
      <c r="E138" s="22"/>
      <c r="F138" s="22"/>
      <c r="G138" s="250"/>
      <c r="H138" s="43"/>
      <c r="I138" s="72"/>
    </row>
    <row r="139" spans="2:9" ht="46.3" x14ac:dyDescent="0.4">
      <c r="B139" s="303"/>
      <c r="C139" s="92" t="s">
        <v>111</v>
      </c>
      <c r="D139" s="212" t="s">
        <v>276</v>
      </c>
      <c r="E139" s="22" t="s">
        <v>3</v>
      </c>
      <c r="F139" s="22" t="s">
        <v>5</v>
      </c>
      <c r="G139" s="250">
        <v>1</v>
      </c>
      <c r="H139" s="43" t="s">
        <v>614</v>
      </c>
      <c r="I139" s="72"/>
    </row>
    <row r="140" spans="2:9" s="72" customFormat="1" ht="46.3" x14ac:dyDescent="0.4">
      <c r="B140" s="303"/>
      <c r="C140" s="92" t="s">
        <v>111</v>
      </c>
      <c r="D140" s="212" t="s">
        <v>276</v>
      </c>
      <c r="E140" s="22" t="s">
        <v>1</v>
      </c>
      <c r="F140" s="22" t="s">
        <v>7</v>
      </c>
      <c r="G140" s="250">
        <v>1</v>
      </c>
      <c r="H140" s="43" t="s">
        <v>615</v>
      </c>
    </row>
    <row r="141" spans="2:9" ht="34.75" x14ac:dyDescent="0.4">
      <c r="B141" s="303"/>
      <c r="C141" s="92" t="s">
        <v>112</v>
      </c>
      <c r="D141" s="212" t="s">
        <v>277</v>
      </c>
      <c r="E141" s="22"/>
      <c r="F141" s="22"/>
      <c r="G141" s="250"/>
      <c r="H141" s="43"/>
      <c r="I141" s="72"/>
    </row>
    <row r="142" spans="2:9" ht="35.15" thickBot="1" x14ac:dyDescent="0.45">
      <c r="B142" s="306"/>
      <c r="C142" s="94" t="s">
        <v>113</v>
      </c>
      <c r="D142" s="212" t="s">
        <v>278</v>
      </c>
      <c r="E142" s="96"/>
      <c r="F142" s="96"/>
      <c r="G142" s="250"/>
      <c r="H142" s="80"/>
      <c r="I142" s="72"/>
    </row>
    <row r="143" spans="2:9" ht="23.15" x14ac:dyDescent="0.4">
      <c r="B143" s="315" t="s">
        <v>32</v>
      </c>
      <c r="C143" s="175" t="s">
        <v>114</v>
      </c>
      <c r="D143" s="214" t="s">
        <v>279</v>
      </c>
      <c r="E143" s="176"/>
      <c r="F143" s="176"/>
      <c r="G143" s="259"/>
      <c r="H143" s="177"/>
      <c r="I143" s="72"/>
    </row>
    <row r="144" spans="2:9" ht="23.15" x14ac:dyDescent="0.4">
      <c r="B144" s="316"/>
      <c r="C144" s="178" t="s">
        <v>115</v>
      </c>
      <c r="D144" s="214" t="s">
        <v>280</v>
      </c>
      <c r="E144" s="179"/>
      <c r="F144" s="179"/>
      <c r="G144" s="257"/>
      <c r="H144" s="180"/>
      <c r="I144" s="72"/>
    </row>
    <row r="145" spans="2:9" ht="35.15" thickBot="1" x14ac:dyDescent="0.45">
      <c r="B145" s="317"/>
      <c r="C145" s="181" t="s">
        <v>116</v>
      </c>
      <c r="D145" s="214" t="s">
        <v>281</v>
      </c>
      <c r="E145" s="182"/>
      <c r="F145" s="182"/>
      <c r="G145" s="260"/>
      <c r="H145" s="183"/>
      <c r="I145" s="72"/>
    </row>
    <row r="146" spans="2:9" ht="34.75" x14ac:dyDescent="0.4">
      <c r="B146" s="305" t="s">
        <v>33</v>
      </c>
      <c r="C146" s="91" t="s">
        <v>117</v>
      </c>
      <c r="D146" s="212" t="s">
        <v>282</v>
      </c>
      <c r="E146" s="46" t="s">
        <v>3</v>
      </c>
      <c r="F146" s="46" t="s">
        <v>5</v>
      </c>
      <c r="G146" s="250">
        <v>1</v>
      </c>
      <c r="H146" s="47" t="s">
        <v>334</v>
      </c>
      <c r="I146" s="72"/>
    </row>
    <row r="147" spans="2:9" ht="34.75" x14ac:dyDescent="0.4">
      <c r="B147" s="325"/>
      <c r="C147" s="98" t="s">
        <v>117</v>
      </c>
      <c r="D147" s="212" t="s">
        <v>282</v>
      </c>
      <c r="E147" s="23" t="s">
        <v>3</v>
      </c>
      <c r="F147" s="23" t="s">
        <v>4</v>
      </c>
      <c r="G147" s="250">
        <v>1</v>
      </c>
      <c r="H147" s="50" t="s">
        <v>334</v>
      </c>
      <c r="I147" s="72"/>
    </row>
    <row r="148" spans="2:9" ht="34.75" x14ac:dyDescent="0.4">
      <c r="B148" s="325"/>
      <c r="C148" s="98" t="s">
        <v>117</v>
      </c>
      <c r="D148" s="212" t="s">
        <v>282</v>
      </c>
      <c r="E148" s="23" t="s">
        <v>1</v>
      </c>
      <c r="F148" s="23" t="s">
        <v>7</v>
      </c>
      <c r="G148" s="250">
        <v>1</v>
      </c>
      <c r="H148" s="50" t="s">
        <v>315</v>
      </c>
      <c r="I148" s="72"/>
    </row>
    <row r="149" spans="2:9" ht="34.75" x14ac:dyDescent="0.4">
      <c r="B149" s="325"/>
      <c r="C149" s="98" t="s">
        <v>117</v>
      </c>
      <c r="D149" s="212" t="s">
        <v>282</v>
      </c>
      <c r="E149" s="23" t="s">
        <v>3</v>
      </c>
      <c r="F149" s="23" t="s">
        <v>4</v>
      </c>
      <c r="G149" s="250">
        <v>1</v>
      </c>
      <c r="H149" s="50" t="s">
        <v>315</v>
      </c>
      <c r="I149" s="72"/>
    </row>
    <row r="150" spans="2:9" ht="34.75" x14ac:dyDescent="0.4">
      <c r="B150" s="303"/>
      <c r="C150" s="98" t="s">
        <v>117</v>
      </c>
      <c r="D150" s="212" t="s">
        <v>282</v>
      </c>
      <c r="E150" s="22"/>
      <c r="F150" s="22"/>
      <c r="G150" s="250"/>
      <c r="H150" s="43"/>
      <c r="I150" s="72"/>
    </row>
    <row r="151" spans="2:9" ht="34.75" x14ac:dyDescent="0.4">
      <c r="B151" s="303"/>
      <c r="C151" s="92" t="s">
        <v>119</v>
      </c>
      <c r="D151" s="212" t="s">
        <v>284</v>
      </c>
      <c r="E151" s="22"/>
      <c r="F151" s="22"/>
      <c r="G151" s="250"/>
      <c r="H151" s="43"/>
      <c r="I151" s="72"/>
    </row>
    <row r="152" spans="2:9" ht="81" x14ac:dyDescent="0.4">
      <c r="B152" s="303"/>
      <c r="C152" s="92" t="s">
        <v>120</v>
      </c>
      <c r="D152" s="212" t="s">
        <v>285</v>
      </c>
      <c r="E152" s="22"/>
      <c r="F152" s="22"/>
      <c r="G152" s="250"/>
      <c r="H152" s="43"/>
      <c r="I152" s="72"/>
    </row>
    <row r="153" spans="2:9" ht="46.3" x14ac:dyDescent="0.4">
      <c r="B153" s="303"/>
      <c r="C153" s="92" t="s">
        <v>121</v>
      </c>
      <c r="D153" s="212" t="s">
        <v>286</v>
      </c>
      <c r="E153" s="22"/>
      <c r="F153" s="22"/>
      <c r="G153" s="250"/>
      <c r="H153" s="43"/>
      <c r="I153" s="72"/>
    </row>
    <row r="154" spans="2:9" ht="104.15" x14ac:dyDescent="0.4">
      <c r="B154" s="303"/>
      <c r="C154" s="92" t="s">
        <v>122</v>
      </c>
      <c r="D154" s="212" t="s">
        <v>287</v>
      </c>
      <c r="E154" s="22"/>
      <c r="F154" s="22"/>
      <c r="G154" s="250"/>
      <c r="H154" s="43"/>
      <c r="I154" s="72"/>
    </row>
    <row r="155" spans="2:9" ht="58.3" thickBot="1" x14ac:dyDescent="0.45">
      <c r="B155" s="306"/>
      <c r="C155" s="94" t="s">
        <v>123</v>
      </c>
      <c r="D155" s="212" t="s">
        <v>288</v>
      </c>
      <c r="E155" s="96"/>
      <c r="F155" s="96"/>
      <c r="G155" s="250"/>
      <c r="H155" s="80"/>
      <c r="I155" s="72"/>
    </row>
    <row r="156" spans="2:9" ht="57.9" x14ac:dyDescent="0.4">
      <c r="B156" s="302" t="s">
        <v>34</v>
      </c>
      <c r="C156" s="95" t="s">
        <v>124</v>
      </c>
      <c r="D156" s="212" t="s">
        <v>289</v>
      </c>
      <c r="E156" s="44" t="s">
        <v>3</v>
      </c>
      <c r="F156" s="44" t="s">
        <v>5</v>
      </c>
      <c r="G156" s="250">
        <v>1</v>
      </c>
      <c r="H156" s="45" t="s">
        <v>316</v>
      </c>
      <c r="I156" s="72"/>
    </row>
    <row r="157" spans="2:9" ht="57.9" x14ac:dyDescent="0.4">
      <c r="B157" s="303"/>
      <c r="C157" s="92" t="s">
        <v>124</v>
      </c>
      <c r="D157" s="212" t="s">
        <v>289</v>
      </c>
      <c r="E157" s="22" t="s">
        <v>3</v>
      </c>
      <c r="F157" s="22" t="s">
        <v>4</v>
      </c>
      <c r="G157" s="250">
        <v>1</v>
      </c>
      <c r="H157" s="43" t="s">
        <v>316</v>
      </c>
      <c r="I157" s="72"/>
    </row>
    <row r="158" spans="2:9" ht="58.3" thickBot="1" x14ac:dyDescent="0.45">
      <c r="B158" s="303"/>
      <c r="C158" s="92" t="s">
        <v>124</v>
      </c>
      <c r="D158" s="212" t="s">
        <v>289</v>
      </c>
      <c r="E158" s="22" t="s">
        <v>1</v>
      </c>
      <c r="F158" s="22" t="s">
        <v>7</v>
      </c>
      <c r="G158" s="250">
        <v>1</v>
      </c>
      <c r="H158" s="43" t="s">
        <v>335</v>
      </c>
      <c r="I158" s="72"/>
    </row>
    <row r="159" spans="2:9" ht="57.9" x14ac:dyDescent="0.4">
      <c r="B159" s="303"/>
      <c r="C159" s="92" t="s">
        <v>124</v>
      </c>
      <c r="D159" s="212" t="s">
        <v>289</v>
      </c>
      <c r="E159" s="22" t="s">
        <v>1</v>
      </c>
      <c r="F159" s="22" t="s">
        <v>7</v>
      </c>
      <c r="G159" s="249">
        <v>-1</v>
      </c>
      <c r="H159" s="43" t="s">
        <v>336</v>
      </c>
      <c r="I159" s="72"/>
    </row>
    <row r="160" spans="2:9" ht="57.9" x14ac:dyDescent="0.4">
      <c r="B160" s="303"/>
      <c r="C160" s="92" t="s">
        <v>124</v>
      </c>
      <c r="D160" s="212" t="s">
        <v>289</v>
      </c>
      <c r="E160" s="22" t="s">
        <v>0</v>
      </c>
      <c r="F160" s="22" t="s">
        <v>6</v>
      </c>
      <c r="G160" s="250">
        <v>1</v>
      </c>
      <c r="H160" s="43" t="s">
        <v>322</v>
      </c>
      <c r="I160" s="72"/>
    </row>
    <row r="161" spans="2:9" ht="46.3" x14ac:dyDescent="0.4">
      <c r="B161" s="303"/>
      <c r="C161" s="92" t="s">
        <v>125</v>
      </c>
      <c r="D161" s="212" t="s">
        <v>290</v>
      </c>
      <c r="E161" s="22"/>
      <c r="F161" s="22"/>
      <c r="G161" s="250"/>
      <c r="H161" s="43"/>
      <c r="I161" s="72"/>
    </row>
    <row r="162" spans="2:9" ht="46.3" x14ac:dyDescent="0.4">
      <c r="B162" s="303"/>
      <c r="C162" s="92" t="s">
        <v>126</v>
      </c>
      <c r="D162" s="212" t="s">
        <v>291</v>
      </c>
      <c r="E162" s="22"/>
      <c r="F162" s="22"/>
      <c r="G162" s="250"/>
      <c r="H162" s="43"/>
      <c r="I162" s="72"/>
    </row>
    <row r="163" spans="2:9" ht="46.3" x14ac:dyDescent="0.4">
      <c r="B163" s="303"/>
      <c r="C163" s="92" t="s">
        <v>127</v>
      </c>
      <c r="D163" s="212" t="s">
        <v>292</v>
      </c>
      <c r="E163" s="22"/>
      <c r="F163" s="22"/>
      <c r="G163" s="250"/>
      <c r="H163" s="43"/>
      <c r="I163" s="72"/>
    </row>
    <row r="164" spans="2:9" ht="46.3" x14ac:dyDescent="0.4">
      <c r="B164" s="303"/>
      <c r="C164" s="92" t="s">
        <v>128</v>
      </c>
      <c r="D164" s="212" t="s">
        <v>293</v>
      </c>
      <c r="E164" s="22" t="s">
        <v>3</v>
      </c>
      <c r="F164" s="22" t="s">
        <v>5</v>
      </c>
      <c r="G164" s="250">
        <v>1</v>
      </c>
      <c r="H164" s="43" t="s">
        <v>625</v>
      </c>
      <c r="I164" s="72"/>
    </row>
    <row r="165" spans="2:9" ht="46.3" x14ac:dyDescent="0.4">
      <c r="B165" s="303"/>
      <c r="C165" s="92" t="s">
        <v>128</v>
      </c>
      <c r="D165" s="212" t="s">
        <v>293</v>
      </c>
      <c r="E165" s="22" t="s">
        <v>3</v>
      </c>
      <c r="F165" s="22" t="s">
        <v>4</v>
      </c>
      <c r="G165" s="250">
        <v>1</v>
      </c>
      <c r="H165" s="43" t="s">
        <v>626</v>
      </c>
      <c r="I165" s="72"/>
    </row>
    <row r="166" spans="2:9" ht="46.75" thickBot="1" x14ac:dyDescent="0.45">
      <c r="B166" s="303"/>
      <c r="C166" s="92" t="s">
        <v>128</v>
      </c>
      <c r="D166" s="212" t="s">
        <v>293</v>
      </c>
      <c r="E166" s="22" t="s">
        <v>1</v>
      </c>
      <c r="F166" s="22" t="s">
        <v>7</v>
      </c>
      <c r="G166" s="250">
        <v>1</v>
      </c>
      <c r="H166" s="43" t="s">
        <v>627</v>
      </c>
      <c r="I166" s="72"/>
    </row>
    <row r="167" spans="2:9" s="72" customFormat="1" ht="46.3" x14ac:dyDescent="0.4">
      <c r="B167" s="303"/>
      <c r="C167" s="92" t="s">
        <v>128</v>
      </c>
      <c r="D167" s="212" t="s">
        <v>293</v>
      </c>
      <c r="E167" s="22" t="s">
        <v>1</v>
      </c>
      <c r="F167" s="22" t="s">
        <v>7</v>
      </c>
      <c r="G167" s="249">
        <v>-1</v>
      </c>
      <c r="H167" s="43" t="s">
        <v>1299</v>
      </c>
    </row>
    <row r="168" spans="2:9" ht="46.3" x14ac:dyDescent="0.4">
      <c r="B168" s="303"/>
      <c r="C168" s="92" t="s">
        <v>128</v>
      </c>
      <c r="D168" s="212" t="s">
        <v>293</v>
      </c>
      <c r="E168" s="22" t="s">
        <v>0</v>
      </c>
      <c r="F168" s="22" t="s">
        <v>6</v>
      </c>
      <c r="G168" s="250">
        <v>1</v>
      </c>
      <c r="H168" s="43" t="s">
        <v>626</v>
      </c>
      <c r="I168" s="72"/>
    </row>
    <row r="169" spans="2:9" ht="46.3" x14ac:dyDescent="0.4">
      <c r="B169" s="303"/>
      <c r="C169" s="92" t="s">
        <v>129</v>
      </c>
      <c r="D169" s="212" t="s">
        <v>294</v>
      </c>
      <c r="E169" s="22"/>
      <c r="F169" s="22"/>
      <c r="G169" s="250"/>
      <c r="H169" s="43"/>
      <c r="I169" s="72"/>
    </row>
    <row r="170" spans="2:9" ht="34.75" x14ac:dyDescent="0.4">
      <c r="B170" s="303"/>
      <c r="C170" s="92" t="s">
        <v>130</v>
      </c>
      <c r="D170" s="212" t="s">
        <v>295</v>
      </c>
      <c r="E170" s="22"/>
      <c r="F170" s="22"/>
      <c r="G170" s="250"/>
      <c r="H170" s="43"/>
      <c r="I170" s="72"/>
    </row>
    <row r="171" spans="2:9" ht="46.3" x14ac:dyDescent="0.4">
      <c r="B171" s="303"/>
      <c r="C171" s="92" t="s">
        <v>131</v>
      </c>
      <c r="D171" s="212" t="s">
        <v>296</v>
      </c>
      <c r="E171" s="22"/>
      <c r="F171" s="22"/>
      <c r="G171" s="250"/>
      <c r="H171" s="43"/>
      <c r="I171" s="72"/>
    </row>
    <row r="172" spans="2:9" ht="35.15" thickBot="1" x14ac:dyDescent="0.45">
      <c r="B172" s="304"/>
      <c r="C172" s="93" t="s">
        <v>132</v>
      </c>
      <c r="D172" s="212" t="s">
        <v>297</v>
      </c>
      <c r="E172" s="76"/>
      <c r="F172" s="76"/>
      <c r="G172" s="250"/>
      <c r="H172" s="77"/>
      <c r="I172" s="72"/>
    </row>
    <row r="173" spans="2:9" ht="23.15" x14ac:dyDescent="0.4">
      <c r="B173" s="305" t="s">
        <v>35</v>
      </c>
      <c r="C173" s="91" t="s">
        <v>133</v>
      </c>
      <c r="D173" s="212" t="s">
        <v>298</v>
      </c>
      <c r="E173" s="46"/>
      <c r="F173" s="46"/>
      <c r="G173" s="250"/>
      <c r="H173" s="47"/>
      <c r="I173" s="72"/>
    </row>
    <row r="174" spans="2:9" ht="23.15" x14ac:dyDescent="0.4">
      <c r="B174" s="303"/>
      <c r="C174" s="92" t="s">
        <v>134</v>
      </c>
      <c r="D174" s="212" t="s">
        <v>299</v>
      </c>
      <c r="E174" s="22"/>
      <c r="F174" s="22"/>
      <c r="G174" s="250"/>
      <c r="H174" s="43"/>
      <c r="I174" s="72"/>
    </row>
    <row r="175" spans="2:9" ht="23.15" x14ac:dyDescent="0.4">
      <c r="B175" s="303"/>
      <c r="C175" s="92" t="s">
        <v>135</v>
      </c>
      <c r="D175" s="212" t="s">
        <v>300</v>
      </c>
      <c r="E175" s="22"/>
      <c r="F175" s="22"/>
      <c r="G175" s="250"/>
      <c r="H175" s="43"/>
      <c r="I175" s="72"/>
    </row>
    <row r="176" spans="2:9" ht="34.75" x14ac:dyDescent="0.4">
      <c r="B176" s="303"/>
      <c r="C176" s="92" t="s">
        <v>136</v>
      </c>
      <c r="D176" s="212" t="s">
        <v>301</v>
      </c>
      <c r="E176" s="22"/>
      <c r="F176" s="22"/>
      <c r="G176" s="250"/>
      <c r="H176" s="43"/>
      <c r="I176" s="72"/>
    </row>
    <row r="177" spans="2:9" ht="23.15" x14ac:dyDescent="0.4">
      <c r="B177" s="303"/>
      <c r="C177" s="92" t="s">
        <v>137</v>
      </c>
      <c r="D177" s="212" t="s">
        <v>302</v>
      </c>
      <c r="E177" s="22"/>
      <c r="F177" s="22"/>
      <c r="G177" s="250"/>
      <c r="H177" s="43"/>
      <c r="I177" s="72"/>
    </row>
    <row r="178" spans="2:9" ht="23.15" x14ac:dyDescent="0.4">
      <c r="B178" s="303"/>
      <c r="C178" s="92" t="s">
        <v>138</v>
      </c>
      <c r="D178" s="212" t="s">
        <v>303</v>
      </c>
      <c r="E178" s="22"/>
      <c r="F178" s="22"/>
      <c r="G178" s="250"/>
      <c r="H178" s="43"/>
      <c r="I178" s="72"/>
    </row>
    <row r="179" spans="2:9" ht="23.15" x14ac:dyDescent="0.4">
      <c r="B179" s="303"/>
      <c r="C179" s="92" t="s">
        <v>139</v>
      </c>
      <c r="D179" s="212" t="s">
        <v>304</v>
      </c>
      <c r="E179" s="22"/>
      <c r="F179" s="22"/>
      <c r="G179" s="250"/>
      <c r="H179" s="43"/>
      <c r="I179" s="72"/>
    </row>
    <row r="180" spans="2:9" ht="23.15" x14ac:dyDescent="0.4">
      <c r="B180" s="303"/>
      <c r="C180" s="92" t="s">
        <v>140</v>
      </c>
      <c r="D180" s="212" t="s">
        <v>305</v>
      </c>
      <c r="E180" s="22"/>
      <c r="F180" s="22"/>
      <c r="G180" s="250"/>
      <c r="H180" s="43"/>
      <c r="I180" s="72"/>
    </row>
    <row r="181" spans="2:9" ht="23.15" x14ac:dyDescent="0.4">
      <c r="B181" s="303"/>
      <c r="C181" s="92" t="s">
        <v>141</v>
      </c>
      <c r="D181" s="212" t="s">
        <v>306</v>
      </c>
      <c r="E181" s="22"/>
      <c r="F181" s="22"/>
      <c r="G181" s="250"/>
      <c r="H181" s="43"/>
      <c r="I181" s="72"/>
    </row>
    <row r="182" spans="2:9" ht="35.15" thickBot="1" x14ac:dyDescent="0.45">
      <c r="B182" s="306"/>
      <c r="C182" s="94" t="s">
        <v>157</v>
      </c>
      <c r="D182" s="212" t="s">
        <v>307</v>
      </c>
      <c r="E182" s="96"/>
      <c r="F182" s="96"/>
      <c r="G182" s="250"/>
      <c r="H182" s="80"/>
      <c r="I182" s="72"/>
    </row>
    <row r="183" spans="2:9" x14ac:dyDescent="0.4">
      <c r="B183" s="312" t="s">
        <v>1224</v>
      </c>
      <c r="C183" s="199" t="s">
        <v>1225</v>
      </c>
      <c r="D183" s="215" t="s">
        <v>1205</v>
      </c>
      <c r="E183" s="200" t="s">
        <v>508</v>
      </c>
      <c r="F183" s="200" t="s">
        <v>508</v>
      </c>
      <c r="G183" s="256" t="s">
        <v>508</v>
      </c>
      <c r="H183" s="201" t="s">
        <v>508</v>
      </c>
      <c r="I183" s="72"/>
    </row>
    <row r="184" spans="2:9" x14ac:dyDescent="0.4">
      <c r="B184" s="313"/>
      <c r="C184" s="202" t="s">
        <v>1226</v>
      </c>
      <c r="D184" s="216" t="s">
        <v>1206</v>
      </c>
      <c r="E184" s="179" t="s">
        <v>508</v>
      </c>
      <c r="F184" s="179" t="s">
        <v>508</v>
      </c>
      <c r="G184" s="257" t="s">
        <v>508</v>
      </c>
      <c r="H184" s="180" t="s">
        <v>508</v>
      </c>
      <c r="I184" s="62"/>
    </row>
    <row r="185" spans="2:9" x14ac:dyDescent="0.4">
      <c r="B185" s="313"/>
      <c r="C185" s="202" t="s">
        <v>1227</v>
      </c>
      <c r="D185" s="216" t="s">
        <v>1207</v>
      </c>
      <c r="E185" s="179" t="s">
        <v>508</v>
      </c>
      <c r="F185" s="179"/>
      <c r="G185" s="257"/>
      <c r="H185" s="180"/>
      <c r="I185" s="62"/>
    </row>
    <row r="186" spans="2:9" x14ac:dyDescent="0.4">
      <c r="B186" s="313"/>
      <c r="C186" s="202" t="s">
        <v>1228</v>
      </c>
      <c r="D186" s="216" t="s">
        <v>1208</v>
      </c>
      <c r="E186" s="179" t="s">
        <v>508</v>
      </c>
      <c r="F186" s="179" t="s">
        <v>508</v>
      </c>
      <c r="G186" s="257" t="s">
        <v>508</v>
      </c>
      <c r="H186" s="180" t="s">
        <v>508</v>
      </c>
    </row>
    <row r="187" spans="2:9" x14ac:dyDescent="0.4">
      <c r="B187" s="313"/>
      <c r="C187" s="202" t="s">
        <v>1229</v>
      </c>
      <c r="D187" s="216" t="s">
        <v>1209</v>
      </c>
      <c r="E187" s="179" t="s">
        <v>508</v>
      </c>
      <c r="F187" s="179"/>
      <c r="G187" s="257"/>
      <c r="H187" s="180"/>
    </row>
    <row r="188" spans="2:9" x14ac:dyDescent="0.4">
      <c r="B188" s="313"/>
      <c r="C188" s="202" t="s">
        <v>1230</v>
      </c>
      <c r="D188" s="216" t="s">
        <v>1210</v>
      </c>
      <c r="E188" s="179" t="s">
        <v>508</v>
      </c>
      <c r="F188" s="179" t="s">
        <v>508</v>
      </c>
      <c r="G188" s="257" t="s">
        <v>508</v>
      </c>
      <c r="H188" s="180" t="s">
        <v>508</v>
      </c>
    </row>
    <row r="189" spans="2:9" x14ac:dyDescent="0.4">
      <c r="B189" s="313"/>
      <c r="C189" s="202" t="s">
        <v>1231</v>
      </c>
      <c r="D189" s="216" t="s">
        <v>1211</v>
      </c>
      <c r="E189" s="179" t="s">
        <v>508</v>
      </c>
      <c r="F189" s="179" t="s">
        <v>508</v>
      </c>
      <c r="G189" s="257" t="s">
        <v>508</v>
      </c>
      <c r="H189" s="180" t="s">
        <v>508</v>
      </c>
    </row>
    <row r="190" spans="2:9" x14ac:dyDescent="0.4">
      <c r="B190" s="313"/>
      <c r="C190" s="202" t="s">
        <v>1232</v>
      </c>
      <c r="D190" s="216" t="s">
        <v>1212</v>
      </c>
      <c r="E190" s="179" t="s">
        <v>508</v>
      </c>
      <c r="F190" s="179" t="s">
        <v>508</v>
      </c>
      <c r="G190" s="257" t="s">
        <v>508</v>
      </c>
      <c r="H190" s="180" t="s">
        <v>508</v>
      </c>
    </row>
    <row r="191" spans="2:9" x14ac:dyDescent="0.4">
      <c r="B191" s="313"/>
      <c r="C191" s="202" t="s">
        <v>1233</v>
      </c>
      <c r="D191" s="216" t="s">
        <v>1213</v>
      </c>
      <c r="E191" s="179" t="s">
        <v>508</v>
      </c>
      <c r="F191" s="179" t="s">
        <v>508</v>
      </c>
      <c r="G191" s="257" t="s">
        <v>508</v>
      </c>
      <c r="H191" s="180" t="s">
        <v>508</v>
      </c>
    </row>
    <row r="192" spans="2:9" x14ac:dyDescent="0.4">
      <c r="B192" s="313"/>
      <c r="C192" s="202" t="s">
        <v>1234</v>
      </c>
      <c r="D192" s="216" t="s">
        <v>1214</v>
      </c>
      <c r="E192" s="179" t="s">
        <v>508</v>
      </c>
      <c r="F192" s="179" t="s">
        <v>508</v>
      </c>
      <c r="G192" s="257" t="s">
        <v>508</v>
      </c>
      <c r="H192" s="180" t="s">
        <v>508</v>
      </c>
    </row>
    <row r="193" spans="2:8" x14ac:dyDescent="0.4">
      <c r="B193" s="313"/>
      <c r="C193" s="202" t="s">
        <v>1235</v>
      </c>
      <c r="D193" s="216" t="s">
        <v>1215</v>
      </c>
      <c r="E193" s="179" t="s">
        <v>508</v>
      </c>
      <c r="F193" s="179"/>
      <c r="G193" s="257"/>
      <c r="H193" s="180"/>
    </row>
    <row r="194" spans="2:8" x14ac:dyDescent="0.4">
      <c r="B194" s="313"/>
      <c r="C194" s="202" t="s">
        <v>1236</v>
      </c>
      <c r="D194" s="216" t="s">
        <v>1216</v>
      </c>
      <c r="E194" s="179" t="s">
        <v>508</v>
      </c>
      <c r="F194" s="179" t="s">
        <v>508</v>
      </c>
      <c r="G194" s="257" t="s">
        <v>508</v>
      </c>
      <c r="H194" s="180" t="s">
        <v>508</v>
      </c>
    </row>
    <row r="195" spans="2:8" x14ac:dyDescent="0.4">
      <c r="B195" s="313"/>
      <c r="C195" s="202" t="s">
        <v>1237</v>
      </c>
      <c r="D195" s="216" t="s">
        <v>1217</v>
      </c>
      <c r="E195" s="179" t="s">
        <v>508</v>
      </c>
      <c r="F195" s="179"/>
      <c r="G195" s="257"/>
      <c r="H195" s="180"/>
    </row>
    <row r="196" spans="2:8" x14ac:dyDescent="0.4">
      <c r="B196" s="313"/>
      <c r="C196" s="202" t="s">
        <v>1238</v>
      </c>
      <c r="D196" s="216" t="s">
        <v>1218</v>
      </c>
      <c r="E196" s="179"/>
      <c r="F196" s="179"/>
      <c r="G196" s="257"/>
      <c r="H196" s="180"/>
    </row>
    <row r="197" spans="2:8" x14ac:dyDescent="0.4">
      <c r="B197" s="313"/>
      <c r="C197" s="202" t="s">
        <v>1239</v>
      </c>
      <c r="D197" s="216" t="s">
        <v>1219</v>
      </c>
      <c r="E197" s="179" t="s">
        <v>508</v>
      </c>
      <c r="F197" s="179"/>
      <c r="G197" s="257"/>
      <c r="H197" s="180"/>
    </row>
    <row r="198" spans="2:8" x14ac:dyDescent="0.4">
      <c r="B198" s="313"/>
      <c r="C198" s="202" t="s">
        <v>1240</v>
      </c>
      <c r="D198" s="216" t="s">
        <v>1220</v>
      </c>
      <c r="E198" s="179" t="s">
        <v>508</v>
      </c>
      <c r="F198" s="179" t="s">
        <v>508</v>
      </c>
      <c r="G198" s="257" t="s">
        <v>508</v>
      </c>
      <c r="H198" s="180" t="s">
        <v>508</v>
      </c>
    </row>
    <row r="199" spans="2:8" x14ac:dyDescent="0.4">
      <c r="B199" s="313"/>
      <c r="C199" s="202" t="s">
        <v>1241</v>
      </c>
      <c r="D199" s="216" t="s">
        <v>1221</v>
      </c>
      <c r="E199" s="179" t="s">
        <v>508</v>
      </c>
      <c r="F199" s="179"/>
      <c r="G199" s="257"/>
      <c r="H199" s="180"/>
    </row>
    <row r="200" spans="2:8" x14ac:dyDescent="0.4">
      <c r="B200" s="313"/>
      <c r="C200" s="202" t="s">
        <v>1242</v>
      </c>
      <c r="D200" s="216" t="s">
        <v>1222</v>
      </c>
      <c r="E200" s="179" t="s">
        <v>508</v>
      </c>
      <c r="F200" s="179" t="s">
        <v>508</v>
      </c>
      <c r="G200" s="257" t="s">
        <v>508</v>
      </c>
      <c r="H200" s="180" t="s">
        <v>508</v>
      </c>
    </row>
    <row r="201" spans="2:8" ht="15" thickBot="1" x14ac:dyDescent="0.45">
      <c r="B201" s="314"/>
      <c r="C201" s="203" t="s">
        <v>1243</v>
      </c>
      <c r="D201" s="217" t="s">
        <v>1223</v>
      </c>
      <c r="E201" s="204" t="s">
        <v>508</v>
      </c>
      <c r="F201" s="204" t="s">
        <v>508</v>
      </c>
      <c r="G201" s="258" t="s">
        <v>508</v>
      </c>
      <c r="H201" s="205" t="s">
        <v>508</v>
      </c>
    </row>
  </sheetData>
  <sheetProtection algorithmName="SHA-512" hashValue="hXDWO7kLfsZzIixOQ1Pnzu3q+heLfUlrPjcwkakvQRv3j5QgWfBN9cGSUJJvfOwkzj81biMNV/xLom1OPYA3Cw==" saltValue="oHWVfnVnQm7PDX3hk6QK9w==" spinCount="100000" sheet="1" objects="1" scenarios="1" autoFilter="0"/>
  <autoFilter ref="B5:H5" xr:uid="{392CF189-B861-435C-A997-BAFBDEA8FB25}"/>
  <sortState ref="C152:I164">
    <sortCondition ref="C152:C164"/>
    <sortCondition ref="E152:E164"/>
    <sortCondition ref="F152:F164"/>
  </sortState>
  <mergeCells count="19">
    <mergeCell ref="B183:B201"/>
    <mergeCell ref="B173:B182"/>
    <mergeCell ref="B1:C1"/>
    <mergeCell ref="B127:B142"/>
    <mergeCell ref="B6:B10"/>
    <mergeCell ref="B11:B15"/>
    <mergeCell ref="B16:B34"/>
    <mergeCell ref="B35:B41"/>
    <mergeCell ref="B42:B47"/>
    <mergeCell ref="B48:B61"/>
    <mergeCell ref="B62:B65"/>
    <mergeCell ref="B66:B86"/>
    <mergeCell ref="B87:B98"/>
    <mergeCell ref="B99:B105"/>
    <mergeCell ref="B106:B126"/>
    <mergeCell ref="B143:B145"/>
    <mergeCell ref="D1:H1"/>
    <mergeCell ref="B146:B155"/>
    <mergeCell ref="B156:B172"/>
  </mergeCells>
  <conditionalFormatting sqref="G7:G142 G146:G182">
    <cfRule type="colorScale" priority="4">
      <colorScale>
        <cfvo type="num" val="-1"/>
        <cfvo type="num" val="1"/>
        <color theme="5"/>
        <color theme="9"/>
      </colorScale>
    </cfRule>
  </conditionalFormatting>
  <conditionalFormatting sqref="C3">
    <cfRule type="cellIs" dxfId="21" priority="1" operator="equal">
      <formula>"–"</formula>
    </cfRule>
    <cfRule type="cellIs" dxfId="20" priority="2" operator="equal">
      <formula>"+"</formula>
    </cfRule>
    <cfRule type="cellIs" dxfId="19" priority="3" operator="equal">
      <formula>"+ / –"</formula>
    </cfRule>
  </conditionalFormatting>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B1:DE195"/>
  <sheetViews>
    <sheetView showGridLines="0" zoomScale="90" zoomScaleNormal="90" workbookViewId="0">
      <selection activeCell="B5" sqref="B5:H5"/>
    </sheetView>
  </sheetViews>
  <sheetFormatPr defaultColWidth="9.15234375" defaultRowHeight="14.6" x14ac:dyDescent="0.4"/>
  <cols>
    <col min="1" max="1" width="3.3046875" customWidth="1"/>
    <col min="2" max="2" width="17.69140625" style="32" customWidth="1"/>
    <col min="3" max="3" width="6.69140625" style="27" customWidth="1"/>
    <col min="4" max="4" width="40.69140625" style="211" customWidth="1"/>
    <col min="5" max="5" width="23.69140625" style="4" customWidth="1"/>
    <col min="6" max="6" width="40.69140625" style="4" customWidth="1"/>
    <col min="7" max="7" width="8.69140625" style="4" customWidth="1"/>
    <col min="8" max="8" width="70.69140625" style="3" customWidth="1"/>
    <col min="9" max="9" width="22.69140625" style="5" customWidth="1"/>
  </cols>
  <sheetData>
    <row r="1" spans="2:109" ht="60" customHeight="1" thickBot="1" x14ac:dyDescent="0.45">
      <c r="B1" s="310" t="s">
        <v>474</v>
      </c>
      <c r="C1" s="310"/>
      <c r="D1" s="311" t="s">
        <v>562</v>
      </c>
      <c r="E1" s="311"/>
      <c r="F1" s="311"/>
      <c r="G1" s="311"/>
      <c r="H1" s="311"/>
      <c r="I1" s="72"/>
    </row>
    <row r="2" spans="2:109" ht="15" customHeight="1" thickTop="1" x14ac:dyDescent="0.4"/>
    <row r="3" spans="2:109" s="36" customFormat="1" ht="14.7" customHeight="1" x14ac:dyDescent="0.4">
      <c r="B3" s="141" t="s">
        <v>469</v>
      </c>
      <c r="C3" s="248" t="s">
        <v>1128</v>
      </c>
      <c r="D3" s="6" t="s">
        <v>1353</v>
      </c>
      <c r="E3" s="6" t="s">
        <v>1354</v>
      </c>
      <c r="F3" s="6" t="s">
        <v>1355</v>
      </c>
      <c r="G3" s="37"/>
      <c r="I3" s="9"/>
      <c r="J3" s="9"/>
      <c r="K3" s="9"/>
      <c r="L3" s="9"/>
      <c r="M3" s="9"/>
      <c r="N3" s="9"/>
      <c r="O3" s="9"/>
      <c r="P3" s="9"/>
      <c r="Q3" s="9"/>
      <c r="R3" s="9"/>
      <c r="S3" s="9"/>
      <c r="T3" s="9"/>
      <c r="U3" s="9"/>
      <c r="X3" s="37"/>
      <c r="Y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row>
    <row r="4" spans="2:109" s="72" customFormat="1" ht="15" customHeight="1" x14ac:dyDescent="0.4">
      <c r="B4" s="32"/>
      <c r="C4" s="27"/>
      <c r="D4" s="211"/>
      <c r="E4" s="4"/>
      <c r="F4" s="4"/>
      <c r="G4" s="4"/>
      <c r="H4" s="3"/>
      <c r="I4" s="73"/>
    </row>
    <row r="5" spans="2:109" ht="15" thickBot="1" x14ac:dyDescent="0.45">
      <c r="B5" s="20" t="s">
        <v>150</v>
      </c>
      <c r="C5" s="20" t="s">
        <v>151</v>
      </c>
      <c r="D5" s="135" t="s">
        <v>1131</v>
      </c>
      <c r="E5" s="20" t="s">
        <v>152</v>
      </c>
      <c r="F5" s="20" t="s">
        <v>153</v>
      </c>
      <c r="G5" s="20" t="s">
        <v>154</v>
      </c>
      <c r="H5" s="20" t="s">
        <v>155</v>
      </c>
      <c r="I5" s="73"/>
    </row>
    <row r="6" spans="2:109" ht="34.75" x14ac:dyDescent="0.4">
      <c r="B6" s="305" t="s">
        <v>20</v>
      </c>
      <c r="C6" s="91" t="s">
        <v>36</v>
      </c>
      <c r="D6" s="212" t="s">
        <v>201</v>
      </c>
      <c r="E6" s="48"/>
      <c r="F6" s="48"/>
      <c r="G6" s="250"/>
      <c r="H6" s="47"/>
      <c r="I6" s="72"/>
    </row>
    <row r="7" spans="2:109" ht="34.75" x14ac:dyDescent="0.4">
      <c r="B7" s="303"/>
      <c r="C7" s="92" t="s">
        <v>37</v>
      </c>
      <c r="D7" s="212" t="s">
        <v>202</v>
      </c>
      <c r="E7" s="24"/>
      <c r="F7" s="24"/>
      <c r="G7" s="250"/>
      <c r="H7" s="53"/>
      <c r="I7" s="72"/>
    </row>
    <row r="8" spans="2:109" ht="34.75" x14ac:dyDescent="0.4">
      <c r="B8" s="303"/>
      <c r="C8" s="92" t="s">
        <v>37</v>
      </c>
      <c r="D8" s="212" t="s">
        <v>202</v>
      </c>
      <c r="E8" s="21" t="s">
        <v>0</v>
      </c>
      <c r="F8" s="21" t="s">
        <v>6</v>
      </c>
      <c r="G8" s="250">
        <v>1</v>
      </c>
      <c r="H8" s="99" t="s">
        <v>339</v>
      </c>
      <c r="I8" s="72"/>
    </row>
    <row r="9" spans="2:109" ht="46.3" x14ac:dyDescent="0.4">
      <c r="B9" s="303"/>
      <c r="C9" s="92" t="s">
        <v>38</v>
      </c>
      <c r="D9" s="212" t="s">
        <v>203</v>
      </c>
      <c r="E9" s="24"/>
      <c r="F9" s="24"/>
      <c r="G9" s="250"/>
      <c r="H9" s="43"/>
      <c r="I9" s="72"/>
    </row>
    <row r="10" spans="2:109" ht="81" x14ac:dyDescent="0.4">
      <c r="B10" s="303"/>
      <c r="C10" s="92" t="s">
        <v>39</v>
      </c>
      <c r="D10" s="212" t="s">
        <v>204</v>
      </c>
      <c r="E10" s="21" t="s">
        <v>1</v>
      </c>
      <c r="F10" s="21" t="s">
        <v>11</v>
      </c>
      <c r="G10" s="250">
        <v>1</v>
      </c>
      <c r="H10" s="99" t="s">
        <v>403</v>
      </c>
      <c r="I10" s="72"/>
    </row>
    <row r="11" spans="2:109" ht="58.3" thickBot="1" x14ac:dyDescent="0.45">
      <c r="B11" s="304"/>
      <c r="C11" s="93" t="s">
        <v>40</v>
      </c>
      <c r="D11" s="212" t="s">
        <v>205</v>
      </c>
      <c r="E11" s="75"/>
      <c r="F11" s="22"/>
      <c r="G11" s="250"/>
      <c r="H11" s="43"/>
      <c r="I11" s="72"/>
    </row>
    <row r="12" spans="2:109" ht="46.3" x14ac:dyDescent="0.4">
      <c r="B12" s="305" t="s">
        <v>21</v>
      </c>
      <c r="C12" s="91" t="s">
        <v>41</v>
      </c>
      <c r="D12" s="212" t="s">
        <v>206</v>
      </c>
      <c r="E12" s="48"/>
      <c r="F12" s="22"/>
      <c r="G12" s="250"/>
      <c r="H12" s="43"/>
      <c r="I12" s="72"/>
    </row>
    <row r="13" spans="2:109" ht="57.9" x14ac:dyDescent="0.4">
      <c r="B13" s="303"/>
      <c r="C13" s="92" t="s">
        <v>42</v>
      </c>
      <c r="D13" s="212" t="s">
        <v>207</v>
      </c>
      <c r="E13" s="24"/>
      <c r="F13" s="22"/>
      <c r="G13" s="250"/>
      <c r="H13" s="43"/>
      <c r="I13" s="72"/>
    </row>
    <row r="14" spans="2:109" ht="92.6" x14ac:dyDescent="0.4">
      <c r="B14" s="303"/>
      <c r="C14" s="92" t="s">
        <v>43</v>
      </c>
      <c r="D14" s="212" t="s">
        <v>208</v>
      </c>
      <c r="E14" s="24"/>
      <c r="F14" s="24"/>
      <c r="G14" s="250"/>
      <c r="H14" s="43"/>
      <c r="I14" s="72"/>
    </row>
    <row r="15" spans="2:109" ht="81" x14ac:dyDescent="0.4">
      <c r="B15" s="303"/>
      <c r="C15" s="92" t="s">
        <v>44</v>
      </c>
      <c r="D15" s="212" t="s">
        <v>209</v>
      </c>
      <c r="E15" s="24"/>
      <c r="F15" s="24"/>
      <c r="G15" s="250"/>
      <c r="H15" s="53"/>
      <c r="I15" s="72"/>
    </row>
    <row r="16" spans="2:109" ht="104.6" thickBot="1" x14ac:dyDescent="0.45">
      <c r="B16" s="306"/>
      <c r="C16" s="94" t="s">
        <v>45</v>
      </c>
      <c r="D16" s="212" t="s">
        <v>210</v>
      </c>
      <c r="E16" s="79"/>
      <c r="F16" s="79"/>
      <c r="G16" s="250"/>
      <c r="H16" s="54"/>
      <c r="I16" s="72"/>
    </row>
    <row r="17" spans="2:9" ht="23.15" x14ac:dyDescent="0.4">
      <c r="B17" s="302" t="s">
        <v>22</v>
      </c>
      <c r="C17" s="95" t="s">
        <v>46</v>
      </c>
      <c r="D17" s="212" t="s">
        <v>211</v>
      </c>
      <c r="E17" s="49"/>
      <c r="F17" s="49"/>
      <c r="G17" s="250"/>
      <c r="H17" s="102"/>
      <c r="I17" s="72"/>
    </row>
    <row r="18" spans="2:9" ht="57.9" x14ac:dyDescent="0.4">
      <c r="B18" s="303"/>
      <c r="C18" s="92" t="s">
        <v>47</v>
      </c>
      <c r="D18" s="212" t="s">
        <v>509</v>
      </c>
      <c r="E18" s="24"/>
      <c r="F18" s="24"/>
      <c r="G18" s="250"/>
      <c r="H18" s="53"/>
      <c r="I18" s="72"/>
    </row>
    <row r="19" spans="2:9" ht="46.3" x14ac:dyDescent="0.4">
      <c r="B19" s="303"/>
      <c r="C19" s="92" t="s">
        <v>48</v>
      </c>
      <c r="D19" s="212" t="s">
        <v>212</v>
      </c>
      <c r="E19" s="24"/>
      <c r="F19" s="24"/>
      <c r="G19" s="250"/>
      <c r="H19" s="53"/>
      <c r="I19" s="72"/>
    </row>
    <row r="20" spans="2:9" ht="34.75" x14ac:dyDescent="0.4">
      <c r="B20" s="303"/>
      <c r="C20" s="92" t="s">
        <v>49</v>
      </c>
      <c r="D20" s="212" t="s">
        <v>213</v>
      </c>
      <c r="E20" s="24" t="s">
        <v>3</v>
      </c>
      <c r="F20" s="24" t="s">
        <v>10</v>
      </c>
      <c r="G20" s="250">
        <v>1</v>
      </c>
      <c r="H20" s="53" t="s">
        <v>404</v>
      </c>
      <c r="I20" s="72"/>
    </row>
    <row r="21" spans="2:9" ht="34.75" x14ac:dyDescent="0.4">
      <c r="B21" s="303"/>
      <c r="C21" s="92" t="s">
        <v>49</v>
      </c>
      <c r="D21" s="212" t="s">
        <v>213</v>
      </c>
      <c r="E21" s="24" t="s">
        <v>0</v>
      </c>
      <c r="F21" s="24" t="s">
        <v>6</v>
      </c>
      <c r="G21" s="250">
        <v>1</v>
      </c>
      <c r="H21" s="53" t="s">
        <v>405</v>
      </c>
      <c r="I21" s="72"/>
    </row>
    <row r="22" spans="2:9" ht="34.75" x14ac:dyDescent="0.4">
      <c r="B22" s="303"/>
      <c r="C22" s="92" t="s">
        <v>49</v>
      </c>
      <c r="D22" s="212" t="s">
        <v>213</v>
      </c>
      <c r="E22" s="21" t="s">
        <v>0</v>
      </c>
      <c r="F22" s="21" t="s">
        <v>343</v>
      </c>
      <c r="G22" s="250">
        <v>1</v>
      </c>
      <c r="H22" s="99" t="s">
        <v>341</v>
      </c>
      <c r="I22" s="72"/>
    </row>
    <row r="23" spans="2:9" ht="34.75" x14ac:dyDescent="0.4">
      <c r="B23" s="303"/>
      <c r="C23" s="92" t="s">
        <v>49</v>
      </c>
      <c r="D23" s="212" t="s">
        <v>213</v>
      </c>
      <c r="E23" s="21" t="s">
        <v>1</v>
      </c>
      <c r="F23" s="21" t="s">
        <v>11</v>
      </c>
      <c r="G23" s="250">
        <v>-1</v>
      </c>
      <c r="H23" s="99" t="s">
        <v>406</v>
      </c>
      <c r="I23" s="72"/>
    </row>
    <row r="24" spans="2:9" ht="34.75" x14ac:dyDescent="0.4">
      <c r="B24" s="303"/>
      <c r="C24" s="92" t="s">
        <v>50</v>
      </c>
      <c r="D24" s="212" t="s">
        <v>214</v>
      </c>
      <c r="E24" s="24"/>
      <c r="F24" s="24"/>
      <c r="G24" s="250"/>
      <c r="H24" s="53"/>
      <c r="I24" s="72"/>
    </row>
    <row r="25" spans="2:9" ht="23.15" x14ac:dyDescent="0.4">
      <c r="B25" s="303"/>
      <c r="C25" s="92" t="s">
        <v>51</v>
      </c>
      <c r="D25" s="212" t="s">
        <v>215</v>
      </c>
      <c r="E25" s="24"/>
      <c r="F25" s="24"/>
      <c r="G25" s="250"/>
      <c r="H25" s="53"/>
      <c r="I25" s="72"/>
    </row>
    <row r="26" spans="2:9" ht="57.9" x14ac:dyDescent="0.4">
      <c r="B26" s="303"/>
      <c r="C26" s="92" t="s">
        <v>52</v>
      </c>
      <c r="D26" s="212" t="s">
        <v>216</v>
      </c>
      <c r="E26" s="24"/>
      <c r="F26" s="24"/>
      <c r="G26" s="250"/>
      <c r="H26" s="53"/>
      <c r="I26" s="72"/>
    </row>
    <row r="27" spans="2:9" ht="46.3" x14ac:dyDescent="0.4">
      <c r="B27" s="303"/>
      <c r="C27" s="92" t="s">
        <v>53</v>
      </c>
      <c r="D27" s="212" t="s">
        <v>217</v>
      </c>
      <c r="E27" s="24"/>
      <c r="F27" s="24"/>
      <c r="G27" s="250"/>
      <c r="H27" s="53"/>
      <c r="I27" s="72"/>
    </row>
    <row r="28" spans="2:9" ht="34.75" x14ac:dyDescent="0.4">
      <c r="B28" s="303"/>
      <c r="C28" s="92" t="s">
        <v>54</v>
      </c>
      <c r="D28" s="212" t="s">
        <v>218</v>
      </c>
      <c r="E28" s="24" t="s">
        <v>3</v>
      </c>
      <c r="F28" s="24" t="s">
        <v>10</v>
      </c>
      <c r="G28" s="250">
        <v>1</v>
      </c>
      <c r="H28" s="53" t="s">
        <v>342</v>
      </c>
      <c r="I28" s="72"/>
    </row>
    <row r="29" spans="2:9" ht="34.75" x14ac:dyDescent="0.4">
      <c r="B29" s="303"/>
      <c r="C29" s="92" t="s">
        <v>54</v>
      </c>
      <c r="D29" s="212" t="s">
        <v>218</v>
      </c>
      <c r="E29" s="24" t="s">
        <v>0</v>
      </c>
      <c r="F29" s="24" t="s">
        <v>6</v>
      </c>
      <c r="G29" s="250">
        <v>1</v>
      </c>
      <c r="H29" s="53" t="s">
        <v>310</v>
      </c>
      <c r="I29" s="72"/>
    </row>
    <row r="30" spans="2:9" ht="35.15" thickBot="1" x14ac:dyDescent="0.45">
      <c r="B30" s="304"/>
      <c r="C30" s="92" t="s">
        <v>54</v>
      </c>
      <c r="D30" s="212" t="s">
        <v>218</v>
      </c>
      <c r="E30" s="84" t="s">
        <v>1</v>
      </c>
      <c r="F30" s="84" t="s">
        <v>11</v>
      </c>
      <c r="G30" s="250">
        <v>-1</v>
      </c>
      <c r="H30" s="101" t="s">
        <v>406</v>
      </c>
      <c r="I30" s="72"/>
    </row>
    <row r="31" spans="2:9" ht="34.75" x14ac:dyDescent="0.4">
      <c r="B31" s="305" t="s">
        <v>23</v>
      </c>
      <c r="C31" s="91" t="s">
        <v>55</v>
      </c>
      <c r="D31" s="212" t="s">
        <v>219</v>
      </c>
      <c r="E31" s="48"/>
      <c r="F31" s="48"/>
      <c r="G31" s="250"/>
      <c r="H31" s="52"/>
      <c r="I31" s="72"/>
    </row>
    <row r="32" spans="2:9" ht="46.3" x14ac:dyDescent="0.4">
      <c r="B32" s="303"/>
      <c r="C32" s="92" t="s">
        <v>56</v>
      </c>
      <c r="D32" s="212" t="s">
        <v>220</v>
      </c>
      <c r="E32" s="24"/>
      <c r="F32" s="24"/>
      <c r="G32" s="250"/>
      <c r="H32" s="43"/>
      <c r="I32" s="72"/>
    </row>
    <row r="33" spans="2:9" ht="34.75" x14ac:dyDescent="0.4">
      <c r="B33" s="303"/>
      <c r="C33" s="92" t="s">
        <v>57</v>
      </c>
      <c r="D33" s="212" t="s">
        <v>221</v>
      </c>
      <c r="E33" s="24"/>
      <c r="F33" s="24"/>
      <c r="G33" s="250"/>
      <c r="H33" s="43"/>
      <c r="I33" s="72"/>
    </row>
    <row r="34" spans="2:9" ht="46.3" x14ac:dyDescent="0.4">
      <c r="B34" s="303"/>
      <c r="C34" s="92" t="s">
        <v>58</v>
      </c>
      <c r="D34" s="212" t="s">
        <v>222</v>
      </c>
      <c r="E34" s="24"/>
      <c r="F34" s="24"/>
      <c r="G34" s="250"/>
      <c r="H34" s="43"/>
      <c r="I34" s="72"/>
    </row>
    <row r="35" spans="2:9" ht="57.9" x14ac:dyDescent="0.4">
      <c r="B35" s="303"/>
      <c r="C35" s="92" t="s">
        <v>59</v>
      </c>
      <c r="D35" s="212" t="s">
        <v>223</v>
      </c>
      <c r="E35" s="24"/>
      <c r="F35" s="24"/>
      <c r="G35" s="250"/>
      <c r="H35" s="43"/>
      <c r="I35" s="72"/>
    </row>
    <row r="36" spans="2:9" ht="34.75" x14ac:dyDescent="0.4">
      <c r="B36" s="303"/>
      <c r="C36" s="92" t="s">
        <v>60</v>
      </c>
      <c r="D36" s="212" t="s">
        <v>224</v>
      </c>
      <c r="E36" s="24"/>
      <c r="F36" s="24"/>
      <c r="G36" s="250"/>
      <c r="H36" s="43"/>
      <c r="I36" s="72"/>
    </row>
    <row r="37" spans="2:9" ht="93" thickBot="1" x14ac:dyDescent="0.45">
      <c r="B37" s="306"/>
      <c r="C37" s="94" t="s">
        <v>61</v>
      </c>
      <c r="D37" s="212" t="s">
        <v>225</v>
      </c>
      <c r="E37" s="79"/>
      <c r="F37" s="79"/>
      <c r="G37" s="250"/>
      <c r="H37" s="80"/>
      <c r="I37" s="72"/>
    </row>
    <row r="38" spans="2:9" ht="23.15" x14ac:dyDescent="0.4">
      <c r="B38" s="302" t="s">
        <v>24</v>
      </c>
      <c r="C38" s="95" t="s">
        <v>62</v>
      </c>
      <c r="D38" s="212" t="s">
        <v>226</v>
      </c>
      <c r="E38" s="49"/>
      <c r="F38" s="49"/>
      <c r="G38" s="250"/>
      <c r="H38" s="45"/>
      <c r="I38" s="72"/>
    </row>
    <row r="39" spans="2:9" ht="34.75" x14ac:dyDescent="0.4">
      <c r="B39" s="303"/>
      <c r="C39" s="92" t="s">
        <v>63</v>
      </c>
      <c r="D39" s="212" t="s">
        <v>227</v>
      </c>
      <c r="E39" s="24"/>
      <c r="F39" s="24"/>
      <c r="G39" s="250"/>
      <c r="H39" s="43"/>
      <c r="I39" s="72"/>
    </row>
    <row r="40" spans="2:9" ht="23.15" x14ac:dyDescent="0.4">
      <c r="B40" s="303"/>
      <c r="C40" s="92" t="s">
        <v>64</v>
      </c>
      <c r="D40" s="212" t="s">
        <v>228</v>
      </c>
      <c r="E40" s="24"/>
      <c r="F40" s="24"/>
      <c r="G40" s="250"/>
      <c r="H40" s="43"/>
      <c r="I40" s="72"/>
    </row>
    <row r="41" spans="2:9" ht="57.9" x14ac:dyDescent="0.4">
      <c r="B41" s="303"/>
      <c r="C41" s="92" t="s">
        <v>65</v>
      </c>
      <c r="D41" s="212" t="s">
        <v>229</v>
      </c>
      <c r="E41" s="24"/>
      <c r="F41" s="24"/>
      <c r="G41" s="250"/>
      <c r="H41" s="43"/>
      <c r="I41" s="72"/>
    </row>
    <row r="42" spans="2:9" ht="34.75" x14ac:dyDescent="0.4">
      <c r="B42" s="303"/>
      <c r="C42" s="92" t="s">
        <v>66</v>
      </c>
      <c r="D42" s="212" t="s">
        <v>230</v>
      </c>
      <c r="E42" s="24"/>
      <c r="F42" s="24"/>
      <c r="G42" s="250"/>
      <c r="H42" s="43"/>
      <c r="I42" s="72"/>
    </row>
    <row r="43" spans="2:9" ht="69.900000000000006" thickBot="1" x14ac:dyDescent="0.45">
      <c r="B43" s="304"/>
      <c r="C43" s="93" t="s">
        <v>67</v>
      </c>
      <c r="D43" s="212" t="s">
        <v>231</v>
      </c>
      <c r="E43" s="75"/>
      <c r="F43" s="75"/>
      <c r="G43" s="250"/>
      <c r="H43" s="77"/>
      <c r="I43" s="72"/>
    </row>
    <row r="44" spans="2:9" ht="23.15" x14ac:dyDescent="0.4">
      <c r="B44" s="305" t="s">
        <v>25</v>
      </c>
      <c r="C44" s="91" t="s">
        <v>68</v>
      </c>
      <c r="D44" s="212" t="s">
        <v>232</v>
      </c>
      <c r="E44" s="48"/>
      <c r="F44" s="48"/>
      <c r="G44" s="250"/>
      <c r="H44" s="47"/>
      <c r="I44" s="72"/>
    </row>
    <row r="45" spans="2:9" ht="46.3" x14ac:dyDescent="0.4">
      <c r="B45" s="303"/>
      <c r="C45" s="92" t="s">
        <v>69</v>
      </c>
      <c r="D45" s="212" t="s">
        <v>233</v>
      </c>
      <c r="E45" s="24"/>
      <c r="F45" s="24"/>
      <c r="G45" s="250"/>
      <c r="H45" s="43"/>
      <c r="I45" s="72"/>
    </row>
    <row r="46" spans="2:9" ht="57.9" x14ac:dyDescent="0.4">
      <c r="B46" s="303"/>
      <c r="C46" s="98" t="s">
        <v>70</v>
      </c>
      <c r="D46" s="212" t="s">
        <v>234</v>
      </c>
      <c r="E46" s="24" t="s">
        <v>3</v>
      </c>
      <c r="F46" s="24" t="s">
        <v>10</v>
      </c>
      <c r="G46" s="250">
        <v>1</v>
      </c>
      <c r="H46" s="53" t="s">
        <v>344</v>
      </c>
      <c r="I46" s="72"/>
    </row>
    <row r="47" spans="2:9" ht="57.9" x14ac:dyDescent="0.4">
      <c r="B47" s="303"/>
      <c r="C47" s="92" t="s">
        <v>71</v>
      </c>
      <c r="D47" s="212" t="s">
        <v>235</v>
      </c>
      <c r="E47" s="24" t="s">
        <v>0</v>
      </c>
      <c r="F47" s="24" t="s">
        <v>6</v>
      </c>
      <c r="G47" s="250">
        <v>1</v>
      </c>
      <c r="H47" s="53" t="s">
        <v>407</v>
      </c>
      <c r="I47" s="72"/>
    </row>
    <row r="48" spans="2:9" ht="57.9" x14ac:dyDescent="0.4">
      <c r="B48" s="303"/>
      <c r="C48" s="92" t="s">
        <v>71</v>
      </c>
      <c r="D48" s="212" t="s">
        <v>235</v>
      </c>
      <c r="E48" s="21" t="s">
        <v>1</v>
      </c>
      <c r="F48" s="21" t="s">
        <v>11</v>
      </c>
      <c r="G48" s="250">
        <v>-1</v>
      </c>
      <c r="H48" s="50" t="s">
        <v>408</v>
      </c>
      <c r="I48" s="72"/>
    </row>
    <row r="49" spans="2:9" ht="34.75" x14ac:dyDescent="0.4">
      <c r="B49" s="303"/>
      <c r="C49" s="92" t="s">
        <v>72</v>
      </c>
      <c r="D49" s="212" t="s">
        <v>236</v>
      </c>
      <c r="E49" s="24"/>
      <c r="F49" s="24"/>
      <c r="G49" s="250"/>
      <c r="H49" s="53"/>
      <c r="I49" s="72"/>
    </row>
    <row r="50" spans="2:9" ht="34.75" x14ac:dyDescent="0.4">
      <c r="B50" s="303"/>
      <c r="C50" s="92" t="s">
        <v>73</v>
      </c>
      <c r="D50" s="212" t="s">
        <v>237</v>
      </c>
      <c r="E50" s="24" t="s">
        <v>0</v>
      </c>
      <c r="F50" s="24" t="s">
        <v>6</v>
      </c>
      <c r="G50" s="250">
        <v>1</v>
      </c>
      <c r="H50" s="53" t="s">
        <v>409</v>
      </c>
      <c r="I50" s="72"/>
    </row>
    <row r="51" spans="2:9" ht="35.15" thickBot="1" x14ac:dyDescent="0.45">
      <c r="B51" s="306"/>
      <c r="C51" s="94" t="s">
        <v>73</v>
      </c>
      <c r="D51" s="212" t="s">
        <v>237</v>
      </c>
      <c r="E51" s="81" t="s">
        <v>1</v>
      </c>
      <c r="F51" s="81" t="s">
        <v>11</v>
      </c>
      <c r="G51" s="250">
        <v>-1</v>
      </c>
      <c r="H51" s="82" t="s">
        <v>410</v>
      </c>
      <c r="I51" s="72"/>
    </row>
    <row r="52" spans="2:9" ht="38.6" x14ac:dyDescent="0.4">
      <c r="B52" s="302" t="s">
        <v>26</v>
      </c>
      <c r="C52" s="95" t="s">
        <v>74</v>
      </c>
      <c r="D52" s="212" t="s">
        <v>238</v>
      </c>
      <c r="E52" s="49" t="s">
        <v>0</v>
      </c>
      <c r="F52" s="49" t="s">
        <v>6</v>
      </c>
      <c r="G52" s="250">
        <v>1</v>
      </c>
      <c r="H52" s="102" t="s">
        <v>345</v>
      </c>
      <c r="I52" s="72"/>
    </row>
    <row r="53" spans="2:9" s="72" customFormat="1" ht="23.15" x14ac:dyDescent="0.4">
      <c r="B53" s="303"/>
      <c r="C53" s="95" t="s">
        <v>74</v>
      </c>
      <c r="D53" s="212" t="s">
        <v>238</v>
      </c>
      <c r="E53" s="24" t="s">
        <v>0</v>
      </c>
      <c r="F53" s="24" t="s">
        <v>343</v>
      </c>
      <c r="G53" s="250">
        <v>1</v>
      </c>
      <c r="H53" s="53" t="s">
        <v>596</v>
      </c>
    </row>
    <row r="54" spans="2:9" s="72" customFormat="1" ht="23.15" x14ac:dyDescent="0.4">
      <c r="B54" s="303"/>
      <c r="C54" s="95" t="s">
        <v>74</v>
      </c>
      <c r="D54" s="212" t="s">
        <v>238</v>
      </c>
      <c r="E54" s="21" t="s">
        <v>1</v>
      </c>
      <c r="F54" s="21" t="s">
        <v>11</v>
      </c>
      <c r="G54" s="250">
        <v>1</v>
      </c>
      <c r="H54" s="53" t="s">
        <v>596</v>
      </c>
    </row>
    <row r="55" spans="2:9" ht="23.15" x14ac:dyDescent="0.4">
      <c r="B55" s="303"/>
      <c r="C55" s="92" t="s">
        <v>75</v>
      </c>
      <c r="D55" s="212" t="s">
        <v>239</v>
      </c>
      <c r="E55" s="21" t="s">
        <v>1</v>
      </c>
      <c r="F55" s="21" t="s">
        <v>11</v>
      </c>
      <c r="G55" s="250">
        <v>1</v>
      </c>
      <c r="H55" s="53" t="s">
        <v>594</v>
      </c>
      <c r="I55" s="72"/>
    </row>
    <row r="56" spans="2:9" s="72" customFormat="1" ht="23.15" x14ac:dyDescent="0.4">
      <c r="B56" s="303"/>
      <c r="C56" s="92" t="s">
        <v>76</v>
      </c>
      <c r="D56" s="212" t="s">
        <v>240</v>
      </c>
      <c r="E56" s="24" t="s">
        <v>0</v>
      </c>
      <c r="F56" s="24" t="s">
        <v>6</v>
      </c>
      <c r="G56" s="250">
        <v>1</v>
      </c>
      <c r="H56" s="53" t="s">
        <v>329</v>
      </c>
    </row>
    <row r="57" spans="2:9" ht="23.6" thickBot="1" x14ac:dyDescent="0.45">
      <c r="B57" s="304"/>
      <c r="C57" s="93" t="s">
        <v>76</v>
      </c>
      <c r="D57" s="212" t="s">
        <v>240</v>
      </c>
      <c r="E57" s="75" t="s">
        <v>0</v>
      </c>
      <c r="F57" s="75" t="s">
        <v>343</v>
      </c>
      <c r="G57" s="250">
        <v>1</v>
      </c>
      <c r="H57" s="103" t="s">
        <v>595</v>
      </c>
      <c r="I57" s="72"/>
    </row>
    <row r="58" spans="2:9" ht="46.3" x14ac:dyDescent="0.4">
      <c r="B58" s="305" t="s">
        <v>27</v>
      </c>
      <c r="C58" s="91" t="s">
        <v>77</v>
      </c>
      <c r="D58" s="212" t="s">
        <v>241</v>
      </c>
      <c r="E58" s="48"/>
      <c r="F58" s="48"/>
      <c r="G58" s="250"/>
      <c r="H58" s="52"/>
      <c r="I58" s="72"/>
    </row>
    <row r="59" spans="2:9" ht="46.3" x14ac:dyDescent="0.4">
      <c r="B59" s="303"/>
      <c r="C59" s="92" t="s">
        <v>78</v>
      </c>
      <c r="D59" s="212" t="s">
        <v>242</v>
      </c>
      <c r="E59" s="24" t="s">
        <v>3</v>
      </c>
      <c r="F59" s="21" t="s">
        <v>10</v>
      </c>
      <c r="G59" s="250">
        <v>1</v>
      </c>
      <c r="H59" s="53" t="s">
        <v>411</v>
      </c>
      <c r="I59" s="72"/>
    </row>
    <row r="60" spans="2:9" ht="46.3" x14ac:dyDescent="0.4">
      <c r="B60" s="303"/>
      <c r="C60" s="92" t="s">
        <v>78</v>
      </c>
      <c r="D60" s="212" t="s">
        <v>242</v>
      </c>
      <c r="E60" s="24" t="s">
        <v>0</v>
      </c>
      <c r="F60" s="21" t="s">
        <v>6</v>
      </c>
      <c r="G60" s="250">
        <v>1</v>
      </c>
      <c r="H60" s="53" t="s">
        <v>411</v>
      </c>
      <c r="I60" s="72"/>
    </row>
    <row r="61" spans="2:9" ht="69.45" x14ac:dyDescent="0.4">
      <c r="B61" s="303"/>
      <c r="C61" s="92" t="s">
        <v>79</v>
      </c>
      <c r="D61" s="212" t="s">
        <v>243</v>
      </c>
      <c r="E61" s="24" t="s">
        <v>3</v>
      </c>
      <c r="F61" s="24" t="s">
        <v>10</v>
      </c>
      <c r="G61" s="250">
        <v>1</v>
      </c>
      <c r="H61" s="99" t="s">
        <v>580</v>
      </c>
      <c r="I61" s="72"/>
    </row>
    <row r="62" spans="2:9" ht="69.45" x14ac:dyDescent="0.4">
      <c r="B62" s="303"/>
      <c r="C62" s="92" t="s">
        <v>79</v>
      </c>
      <c r="D62" s="212" t="s">
        <v>243</v>
      </c>
      <c r="E62" s="24" t="s">
        <v>0</v>
      </c>
      <c r="F62" s="24" t="s">
        <v>6</v>
      </c>
      <c r="G62" s="250">
        <v>1</v>
      </c>
      <c r="H62" s="99" t="s">
        <v>580</v>
      </c>
      <c r="I62" s="72"/>
    </row>
    <row r="63" spans="2:9" ht="69.45" x14ac:dyDescent="0.4">
      <c r="B63" s="303"/>
      <c r="C63" s="92" t="s">
        <v>79</v>
      </c>
      <c r="D63" s="212" t="s">
        <v>243</v>
      </c>
      <c r="E63" s="21" t="s">
        <v>0</v>
      </c>
      <c r="F63" s="21" t="s">
        <v>343</v>
      </c>
      <c r="G63" s="250">
        <v>1</v>
      </c>
      <c r="H63" s="99" t="s">
        <v>579</v>
      </c>
      <c r="I63" s="72"/>
    </row>
    <row r="64" spans="2:9" s="72" customFormat="1" ht="69.45" x14ac:dyDescent="0.4">
      <c r="B64" s="303"/>
      <c r="C64" s="92" t="s">
        <v>79</v>
      </c>
      <c r="D64" s="212" t="s">
        <v>243</v>
      </c>
      <c r="E64" s="21" t="s">
        <v>1</v>
      </c>
      <c r="F64" s="21" t="s">
        <v>11</v>
      </c>
      <c r="G64" s="250">
        <v>1</v>
      </c>
      <c r="H64" s="99" t="s">
        <v>632</v>
      </c>
    </row>
    <row r="65" spans="2:9" ht="81" x14ac:dyDescent="0.4">
      <c r="B65" s="303"/>
      <c r="C65" s="92" t="s">
        <v>80</v>
      </c>
      <c r="D65" s="212" t="s">
        <v>256</v>
      </c>
      <c r="E65" s="24" t="s">
        <v>3</v>
      </c>
      <c r="F65" s="24" t="s">
        <v>10</v>
      </c>
      <c r="G65" s="250">
        <v>1</v>
      </c>
      <c r="H65" s="53" t="s">
        <v>312</v>
      </c>
      <c r="I65" s="72"/>
    </row>
    <row r="66" spans="2:9" s="72" customFormat="1" ht="81" x14ac:dyDescent="0.4">
      <c r="B66" s="303"/>
      <c r="C66" s="92" t="s">
        <v>80</v>
      </c>
      <c r="D66" s="212" t="s">
        <v>256</v>
      </c>
      <c r="E66" s="21" t="s">
        <v>1</v>
      </c>
      <c r="F66" s="21" t="s">
        <v>11</v>
      </c>
      <c r="G66" s="250">
        <v>1</v>
      </c>
      <c r="H66" s="53" t="s">
        <v>312</v>
      </c>
    </row>
    <row r="67" spans="2:9" s="72" customFormat="1" ht="81" x14ac:dyDescent="0.4">
      <c r="B67" s="303"/>
      <c r="C67" s="92" t="s">
        <v>80</v>
      </c>
      <c r="D67" s="212" t="s">
        <v>256</v>
      </c>
      <c r="E67" s="21" t="s">
        <v>0</v>
      </c>
      <c r="F67" s="21" t="s">
        <v>343</v>
      </c>
      <c r="G67" s="250">
        <v>1</v>
      </c>
      <c r="H67" s="53" t="s">
        <v>312</v>
      </c>
    </row>
    <row r="68" spans="2:9" ht="81" x14ac:dyDescent="0.4">
      <c r="B68" s="303"/>
      <c r="C68" s="92" t="s">
        <v>80</v>
      </c>
      <c r="D68" s="212" t="s">
        <v>256</v>
      </c>
      <c r="E68" s="24" t="s">
        <v>0</v>
      </c>
      <c r="F68" s="24" t="s">
        <v>6</v>
      </c>
      <c r="G68" s="250">
        <v>1</v>
      </c>
      <c r="H68" s="53" t="s">
        <v>312</v>
      </c>
      <c r="I68" s="72"/>
    </row>
    <row r="69" spans="2:9" ht="46.3" x14ac:dyDescent="0.4">
      <c r="B69" s="303"/>
      <c r="C69" s="92" t="s">
        <v>81</v>
      </c>
      <c r="D69" s="212" t="s">
        <v>244</v>
      </c>
      <c r="E69" s="24" t="s">
        <v>0</v>
      </c>
      <c r="F69" s="24" t="s">
        <v>6</v>
      </c>
      <c r="G69" s="250">
        <v>1</v>
      </c>
      <c r="H69" s="43" t="s">
        <v>581</v>
      </c>
      <c r="I69" s="72"/>
    </row>
    <row r="70" spans="2:9" ht="46.3" x14ac:dyDescent="0.4">
      <c r="B70" s="303"/>
      <c r="C70" s="92" t="s">
        <v>81</v>
      </c>
      <c r="D70" s="212" t="s">
        <v>244</v>
      </c>
      <c r="E70" s="21" t="s">
        <v>0</v>
      </c>
      <c r="F70" s="21" t="s">
        <v>343</v>
      </c>
      <c r="G70" s="250">
        <v>1</v>
      </c>
      <c r="H70" s="99" t="s">
        <v>412</v>
      </c>
      <c r="I70" s="72"/>
    </row>
    <row r="71" spans="2:9" ht="23.15" x14ac:dyDescent="0.4">
      <c r="B71" s="303"/>
      <c r="C71" s="92" t="s">
        <v>82</v>
      </c>
      <c r="D71" s="212" t="s">
        <v>245</v>
      </c>
      <c r="E71" s="24"/>
      <c r="F71" s="24"/>
      <c r="G71" s="250"/>
      <c r="H71" s="53"/>
      <c r="I71" s="72"/>
    </row>
    <row r="72" spans="2:9" ht="69.45" x14ac:dyDescent="0.4">
      <c r="B72" s="303"/>
      <c r="C72" s="92" t="s">
        <v>83</v>
      </c>
      <c r="D72" s="212" t="s">
        <v>246</v>
      </c>
      <c r="E72" s="24"/>
      <c r="F72" s="24"/>
      <c r="G72" s="250"/>
      <c r="H72" s="53"/>
      <c r="I72" s="72"/>
    </row>
    <row r="73" spans="2:9" ht="46.3" x14ac:dyDescent="0.4">
      <c r="B73" s="303"/>
      <c r="C73" s="92" t="s">
        <v>84</v>
      </c>
      <c r="D73" s="212" t="s">
        <v>247</v>
      </c>
      <c r="E73" s="24" t="s">
        <v>3</v>
      </c>
      <c r="F73" s="24" t="s">
        <v>10</v>
      </c>
      <c r="G73" s="250">
        <v>1</v>
      </c>
      <c r="H73" s="53" t="s">
        <v>413</v>
      </c>
      <c r="I73" s="72"/>
    </row>
    <row r="74" spans="2:9" s="72" customFormat="1" ht="46.3" x14ac:dyDescent="0.4">
      <c r="B74" s="303"/>
      <c r="C74" s="92" t="s">
        <v>84</v>
      </c>
      <c r="D74" s="212" t="s">
        <v>247</v>
      </c>
      <c r="E74" s="24" t="s">
        <v>0</v>
      </c>
      <c r="F74" s="24" t="s">
        <v>6</v>
      </c>
      <c r="G74" s="250">
        <v>1</v>
      </c>
      <c r="H74" s="53" t="s">
        <v>413</v>
      </c>
    </row>
    <row r="75" spans="2:9" ht="46.3" x14ac:dyDescent="0.4">
      <c r="B75" s="303"/>
      <c r="C75" s="92" t="s">
        <v>84</v>
      </c>
      <c r="D75" s="212" t="s">
        <v>247</v>
      </c>
      <c r="E75" s="21" t="s">
        <v>1</v>
      </c>
      <c r="F75" s="21" t="s">
        <v>11</v>
      </c>
      <c r="G75" s="250">
        <v>1</v>
      </c>
      <c r="H75" s="53" t="s">
        <v>413</v>
      </c>
      <c r="I75" s="72"/>
    </row>
    <row r="76" spans="2:9" s="72" customFormat="1" ht="46.3" x14ac:dyDescent="0.4">
      <c r="B76" s="303"/>
      <c r="C76" s="92" t="s">
        <v>84</v>
      </c>
      <c r="D76" s="212" t="s">
        <v>247</v>
      </c>
      <c r="E76" s="24"/>
      <c r="F76" s="24"/>
      <c r="G76" s="250"/>
      <c r="H76" s="53"/>
    </row>
    <row r="77" spans="2:9" ht="34.75" x14ac:dyDescent="0.4">
      <c r="B77" s="303"/>
      <c r="C77" s="92" t="s">
        <v>85</v>
      </c>
      <c r="D77" s="212" t="s">
        <v>248</v>
      </c>
      <c r="E77" s="24"/>
      <c r="F77" s="24"/>
      <c r="G77" s="250"/>
      <c r="H77" s="53"/>
      <c r="I77" s="72"/>
    </row>
    <row r="78" spans="2:9" ht="35.15" thickBot="1" x14ac:dyDescent="0.45">
      <c r="B78" s="306"/>
      <c r="C78" s="94" t="s">
        <v>86</v>
      </c>
      <c r="D78" s="212" t="s">
        <v>249</v>
      </c>
      <c r="E78" s="79"/>
      <c r="F78" s="79"/>
      <c r="G78" s="250"/>
      <c r="H78" s="54"/>
      <c r="I78" s="72"/>
    </row>
    <row r="79" spans="2:9" ht="57.9" x14ac:dyDescent="0.4">
      <c r="B79" s="302" t="s">
        <v>28</v>
      </c>
      <c r="C79" s="95" t="s">
        <v>87</v>
      </c>
      <c r="D79" s="212" t="s">
        <v>250</v>
      </c>
      <c r="E79" s="49" t="s">
        <v>3</v>
      </c>
      <c r="F79" s="49" t="s">
        <v>10</v>
      </c>
      <c r="G79" s="250">
        <v>1</v>
      </c>
      <c r="H79" s="45" t="s">
        <v>582</v>
      </c>
      <c r="I79" s="72"/>
    </row>
    <row r="80" spans="2:9" s="72" customFormat="1" ht="57.9" x14ac:dyDescent="0.4">
      <c r="B80" s="303"/>
      <c r="C80" s="92" t="s">
        <v>87</v>
      </c>
      <c r="D80" s="212" t="s">
        <v>250</v>
      </c>
      <c r="E80" s="21" t="s">
        <v>1</v>
      </c>
      <c r="F80" s="21" t="s">
        <v>11</v>
      </c>
      <c r="G80" s="250">
        <v>1</v>
      </c>
      <c r="H80" s="43" t="s">
        <v>582</v>
      </c>
    </row>
    <row r="81" spans="2:9" ht="57.9" x14ac:dyDescent="0.4">
      <c r="B81" s="303"/>
      <c r="C81" s="92" t="s">
        <v>87</v>
      </c>
      <c r="D81" s="212" t="s">
        <v>250</v>
      </c>
      <c r="E81" s="24" t="s">
        <v>0</v>
      </c>
      <c r="F81" s="24" t="s">
        <v>6</v>
      </c>
      <c r="G81" s="250">
        <v>1</v>
      </c>
      <c r="H81" s="43" t="s">
        <v>582</v>
      </c>
      <c r="I81" s="72"/>
    </row>
    <row r="82" spans="2:9" ht="57.9" x14ac:dyDescent="0.4">
      <c r="B82" s="303"/>
      <c r="C82" s="92" t="s">
        <v>88</v>
      </c>
      <c r="D82" s="212" t="s">
        <v>251</v>
      </c>
      <c r="E82" s="24" t="s">
        <v>3</v>
      </c>
      <c r="F82" s="24" t="s">
        <v>10</v>
      </c>
      <c r="G82" s="250">
        <v>1</v>
      </c>
      <c r="H82" s="43" t="s">
        <v>583</v>
      </c>
      <c r="I82" s="72"/>
    </row>
    <row r="83" spans="2:9" ht="57.9" x14ac:dyDescent="0.4">
      <c r="B83" s="303"/>
      <c r="C83" s="92" t="s">
        <v>88</v>
      </c>
      <c r="D83" s="212" t="s">
        <v>251</v>
      </c>
      <c r="E83" s="24" t="s">
        <v>0</v>
      </c>
      <c r="F83" s="24" t="s">
        <v>6</v>
      </c>
      <c r="G83" s="250">
        <v>1</v>
      </c>
      <c r="H83" s="43" t="s">
        <v>583</v>
      </c>
      <c r="I83" s="72"/>
    </row>
    <row r="84" spans="2:9" s="72" customFormat="1" ht="57.9" x14ac:dyDescent="0.4">
      <c r="B84" s="303"/>
      <c r="C84" s="92" t="s">
        <v>88</v>
      </c>
      <c r="D84" s="212" t="s">
        <v>251</v>
      </c>
      <c r="E84" s="21" t="s">
        <v>0</v>
      </c>
      <c r="F84" s="21" t="s">
        <v>343</v>
      </c>
      <c r="G84" s="250">
        <v>1</v>
      </c>
      <c r="H84" s="43" t="s">
        <v>584</v>
      </c>
    </row>
    <row r="85" spans="2:9" s="72" customFormat="1" ht="57.9" x14ac:dyDescent="0.4">
      <c r="B85" s="303"/>
      <c r="C85" s="92" t="s">
        <v>88</v>
      </c>
      <c r="D85" s="212" t="s">
        <v>251</v>
      </c>
      <c r="E85" s="21" t="s">
        <v>1</v>
      </c>
      <c r="F85" s="21" t="s">
        <v>11</v>
      </c>
      <c r="G85" s="250">
        <v>1</v>
      </c>
      <c r="H85" s="43" t="s">
        <v>591</v>
      </c>
    </row>
    <row r="86" spans="2:9" ht="46.3" x14ac:dyDescent="0.4">
      <c r="B86" s="303"/>
      <c r="C86" s="92" t="s">
        <v>89</v>
      </c>
      <c r="D86" s="212" t="s">
        <v>252</v>
      </c>
      <c r="E86" s="24"/>
      <c r="F86" s="24"/>
      <c r="G86" s="250"/>
      <c r="H86" s="53"/>
      <c r="I86" s="72"/>
    </row>
    <row r="87" spans="2:9" ht="69.45" x14ac:dyDescent="0.4">
      <c r="B87" s="303"/>
      <c r="C87" s="92" t="s">
        <v>90</v>
      </c>
      <c r="D87" s="212" t="s">
        <v>257</v>
      </c>
      <c r="E87" s="24" t="s">
        <v>3</v>
      </c>
      <c r="F87" s="24" t="s">
        <v>10</v>
      </c>
      <c r="G87" s="250">
        <v>1</v>
      </c>
      <c r="H87" s="43" t="s">
        <v>585</v>
      </c>
      <c r="I87" s="72"/>
    </row>
    <row r="88" spans="2:9" ht="69.45" x14ac:dyDescent="0.4">
      <c r="B88" s="303"/>
      <c r="C88" s="92" t="s">
        <v>90</v>
      </c>
      <c r="D88" s="212" t="s">
        <v>257</v>
      </c>
      <c r="E88" s="24" t="s">
        <v>0</v>
      </c>
      <c r="F88" s="24" t="s">
        <v>6</v>
      </c>
      <c r="G88" s="250">
        <v>1</v>
      </c>
      <c r="H88" s="43" t="s">
        <v>586</v>
      </c>
      <c r="I88" s="72"/>
    </row>
    <row r="89" spans="2:9" s="72" customFormat="1" ht="69.45" x14ac:dyDescent="0.4">
      <c r="B89" s="303"/>
      <c r="C89" s="92" t="s">
        <v>90</v>
      </c>
      <c r="D89" s="212" t="s">
        <v>257</v>
      </c>
      <c r="E89" s="21" t="s">
        <v>1</v>
      </c>
      <c r="F89" s="21" t="s">
        <v>11</v>
      </c>
      <c r="G89" s="250">
        <v>1</v>
      </c>
      <c r="H89" s="43" t="s">
        <v>587</v>
      </c>
    </row>
    <row r="90" spans="2:9" ht="81" x14ac:dyDescent="0.4">
      <c r="B90" s="303"/>
      <c r="C90" s="92" t="s">
        <v>91</v>
      </c>
      <c r="D90" s="212" t="s">
        <v>253</v>
      </c>
      <c r="E90" s="24" t="s">
        <v>3</v>
      </c>
      <c r="F90" s="24" t="s">
        <v>10</v>
      </c>
      <c r="G90" s="250">
        <v>1</v>
      </c>
      <c r="H90" s="43" t="s">
        <v>588</v>
      </c>
      <c r="I90" s="72"/>
    </row>
    <row r="91" spans="2:9" s="72" customFormat="1" ht="81" x14ac:dyDescent="0.4">
      <c r="B91" s="303"/>
      <c r="C91" s="92" t="s">
        <v>91</v>
      </c>
      <c r="D91" s="212" t="s">
        <v>253</v>
      </c>
      <c r="E91" s="24" t="s">
        <v>0</v>
      </c>
      <c r="F91" s="24" t="s">
        <v>6</v>
      </c>
      <c r="G91" s="250">
        <v>1</v>
      </c>
      <c r="H91" s="43" t="s">
        <v>588</v>
      </c>
    </row>
    <row r="92" spans="2:9" s="72" customFormat="1" ht="81" x14ac:dyDescent="0.4">
      <c r="B92" s="303"/>
      <c r="C92" s="92" t="s">
        <v>91</v>
      </c>
      <c r="D92" s="212" t="s">
        <v>253</v>
      </c>
      <c r="E92" s="21" t="s">
        <v>0</v>
      </c>
      <c r="F92" s="21" t="s">
        <v>343</v>
      </c>
      <c r="G92" s="250">
        <v>1</v>
      </c>
      <c r="H92" s="43" t="s">
        <v>589</v>
      </c>
    </row>
    <row r="93" spans="2:9" ht="81.45" thickBot="1" x14ac:dyDescent="0.45">
      <c r="B93" s="304"/>
      <c r="C93" s="93" t="s">
        <v>91</v>
      </c>
      <c r="D93" s="212" t="s">
        <v>253</v>
      </c>
      <c r="E93" s="84" t="s">
        <v>1</v>
      </c>
      <c r="F93" s="84" t="s">
        <v>11</v>
      </c>
      <c r="G93" s="250">
        <v>1</v>
      </c>
      <c r="H93" s="77" t="s">
        <v>590</v>
      </c>
      <c r="I93" s="72"/>
    </row>
    <row r="94" spans="2:9" ht="34.75" x14ac:dyDescent="0.4">
      <c r="B94" s="305" t="s">
        <v>29</v>
      </c>
      <c r="C94" s="91" t="s">
        <v>92</v>
      </c>
      <c r="D94" s="212" t="s">
        <v>258</v>
      </c>
      <c r="E94" s="48"/>
      <c r="F94" s="48"/>
      <c r="G94" s="250"/>
      <c r="H94" s="52"/>
      <c r="I94" s="72"/>
    </row>
    <row r="95" spans="2:9" ht="46.3" x14ac:dyDescent="0.4">
      <c r="B95" s="303"/>
      <c r="C95" s="92" t="s">
        <v>93</v>
      </c>
      <c r="D95" s="212" t="s">
        <v>259</v>
      </c>
      <c r="E95" s="24"/>
      <c r="F95" s="24"/>
      <c r="G95" s="250"/>
      <c r="H95" s="53"/>
      <c r="I95" s="72"/>
    </row>
    <row r="96" spans="2:9" ht="46.3" x14ac:dyDescent="0.4">
      <c r="B96" s="303"/>
      <c r="C96" s="92" t="s">
        <v>94</v>
      </c>
      <c r="D96" s="212" t="s">
        <v>260</v>
      </c>
      <c r="E96" s="24"/>
      <c r="F96" s="24"/>
      <c r="G96" s="250"/>
      <c r="H96" s="53"/>
      <c r="I96" s="72"/>
    </row>
    <row r="97" spans="2:9" ht="34.75" x14ac:dyDescent="0.4">
      <c r="B97" s="303"/>
      <c r="C97" s="92" t="s">
        <v>95</v>
      </c>
      <c r="D97" s="212" t="s">
        <v>261</v>
      </c>
      <c r="E97" s="24"/>
      <c r="F97" s="24"/>
      <c r="G97" s="250"/>
      <c r="H97" s="53"/>
      <c r="I97" s="72"/>
    </row>
    <row r="98" spans="2:9" ht="34.75" x14ac:dyDescent="0.4">
      <c r="B98" s="303"/>
      <c r="C98" s="92" t="s">
        <v>96</v>
      </c>
      <c r="D98" s="212" t="s">
        <v>262</v>
      </c>
      <c r="E98" s="24"/>
      <c r="F98" s="24"/>
      <c r="G98" s="250"/>
      <c r="H98" s="53"/>
      <c r="I98" s="72"/>
    </row>
    <row r="99" spans="2:9" ht="57.9" x14ac:dyDescent="0.4">
      <c r="B99" s="303"/>
      <c r="C99" s="92" t="s">
        <v>97</v>
      </c>
      <c r="D99" s="212" t="s">
        <v>263</v>
      </c>
      <c r="E99" s="24"/>
      <c r="F99" s="24"/>
      <c r="G99" s="250"/>
      <c r="H99" s="53"/>
      <c r="I99" s="72"/>
    </row>
    <row r="100" spans="2:9" ht="46.75" thickBot="1" x14ac:dyDescent="0.45">
      <c r="B100" s="306"/>
      <c r="C100" s="94" t="s">
        <v>98</v>
      </c>
      <c r="D100" s="212" t="s">
        <v>264</v>
      </c>
      <c r="E100" s="79"/>
      <c r="F100" s="79"/>
      <c r="G100" s="250"/>
      <c r="H100" s="54"/>
      <c r="I100" s="72"/>
    </row>
    <row r="101" spans="2:9" ht="34.75" x14ac:dyDescent="0.4">
      <c r="B101" s="302" t="s">
        <v>30</v>
      </c>
      <c r="C101" s="95" t="s">
        <v>99</v>
      </c>
      <c r="D101" s="212" t="s">
        <v>265</v>
      </c>
      <c r="E101" s="49" t="s">
        <v>0</v>
      </c>
      <c r="F101" s="49" t="s">
        <v>6</v>
      </c>
      <c r="G101" s="250">
        <v>-1</v>
      </c>
      <c r="H101" s="102" t="s">
        <v>597</v>
      </c>
      <c r="I101" s="72"/>
    </row>
    <row r="102" spans="2:9" ht="34.75" x14ac:dyDescent="0.4">
      <c r="B102" s="303"/>
      <c r="C102" s="92" t="s">
        <v>99</v>
      </c>
      <c r="D102" s="212" t="s">
        <v>265</v>
      </c>
      <c r="E102" s="24" t="s">
        <v>0</v>
      </c>
      <c r="F102" s="24" t="s">
        <v>6</v>
      </c>
      <c r="G102" s="250">
        <v>1</v>
      </c>
      <c r="H102" s="53" t="s">
        <v>414</v>
      </c>
      <c r="I102" s="72"/>
    </row>
    <row r="103" spans="2:9" s="72" customFormat="1" ht="34.75" x14ac:dyDescent="0.4">
      <c r="B103" s="303"/>
      <c r="C103" s="92" t="s">
        <v>99</v>
      </c>
      <c r="D103" s="212" t="s">
        <v>265</v>
      </c>
      <c r="E103" s="24" t="s">
        <v>0</v>
      </c>
      <c r="F103" s="24" t="s">
        <v>343</v>
      </c>
      <c r="G103" s="250">
        <v>1</v>
      </c>
      <c r="H103" s="53" t="s">
        <v>592</v>
      </c>
    </row>
    <row r="104" spans="2:9" ht="34.75" x14ac:dyDescent="0.4">
      <c r="B104" s="303"/>
      <c r="C104" s="92" t="s">
        <v>99</v>
      </c>
      <c r="D104" s="212" t="s">
        <v>265</v>
      </c>
      <c r="E104" s="21" t="s">
        <v>1</v>
      </c>
      <c r="F104" s="21" t="s">
        <v>11</v>
      </c>
      <c r="G104" s="250">
        <v>1</v>
      </c>
      <c r="H104" s="99" t="s">
        <v>159</v>
      </c>
      <c r="I104" s="72"/>
    </row>
    <row r="105" spans="2:9" s="72" customFormat="1" ht="34.75" x14ac:dyDescent="0.4">
      <c r="B105" s="303"/>
      <c r="C105" s="92" t="s">
        <v>99</v>
      </c>
      <c r="D105" s="212" t="s">
        <v>265</v>
      </c>
      <c r="E105" s="21" t="s">
        <v>1</v>
      </c>
      <c r="F105" s="21" t="s">
        <v>11</v>
      </c>
      <c r="G105" s="250">
        <v>-1</v>
      </c>
      <c r="H105" s="53" t="s">
        <v>593</v>
      </c>
    </row>
    <row r="106" spans="2:9" ht="69.45" x14ac:dyDescent="0.4">
      <c r="B106" s="303"/>
      <c r="C106" s="92" t="s">
        <v>100</v>
      </c>
      <c r="D106" s="212" t="s">
        <v>266</v>
      </c>
      <c r="E106" s="24"/>
      <c r="F106" s="24"/>
      <c r="G106" s="250"/>
      <c r="H106" s="53"/>
      <c r="I106" s="72"/>
    </row>
    <row r="107" spans="2:9" ht="46.3" x14ac:dyDescent="0.4">
      <c r="B107" s="303"/>
      <c r="C107" s="92" t="s">
        <v>101</v>
      </c>
      <c r="D107" s="212" t="s">
        <v>267</v>
      </c>
      <c r="E107" s="24" t="s">
        <v>3</v>
      </c>
      <c r="F107" s="24" t="s">
        <v>10</v>
      </c>
      <c r="G107" s="250">
        <v>1</v>
      </c>
      <c r="H107" s="53" t="s">
        <v>600</v>
      </c>
      <c r="I107" s="72"/>
    </row>
    <row r="108" spans="2:9" ht="46.3" x14ac:dyDescent="0.4">
      <c r="B108" s="303"/>
      <c r="C108" s="92" t="s">
        <v>101</v>
      </c>
      <c r="D108" s="212" t="s">
        <v>267</v>
      </c>
      <c r="E108" s="24" t="s">
        <v>0</v>
      </c>
      <c r="F108" s="24" t="s">
        <v>6</v>
      </c>
      <c r="G108" s="250">
        <v>1</v>
      </c>
      <c r="H108" s="53" t="s">
        <v>633</v>
      </c>
      <c r="I108" s="72"/>
    </row>
    <row r="109" spans="2:9" s="72" customFormat="1" ht="46.3" x14ac:dyDescent="0.4">
      <c r="B109" s="303"/>
      <c r="C109" s="92" t="s">
        <v>101</v>
      </c>
      <c r="D109" s="212" t="s">
        <v>267</v>
      </c>
      <c r="E109" s="21" t="s">
        <v>1</v>
      </c>
      <c r="F109" s="21" t="s">
        <v>11</v>
      </c>
      <c r="G109" s="250">
        <v>1</v>
      </c>
      <c r="H109" s="53" t="s">
        <v>634</v>
      </c>
    </row>
    <row r="110" spans="2:9" ht="25.75" x14ac:dyDescent="0.4">
      <c r="B110" s="303"/>
      <c r="C110" s="92" t="s">
        <v>102</v>
      </c>
      <c r="D110" s="212" t="s">
        <v>254</v>
      </c>
      <c r="E110" s="24" t="s">
        <v>3</v>
      </c>
      <c r="F110" s="24" t="s">
        <v>10</v>
      </c>
      <c r="G110" s="250">
        <v>1</v>
      </c>
      <c r="H110" s="53" t="s">
        <v>340</v>
      </c>
      <c r="I110" s="72"/>
    </row>
    <row r="111" spans="2:9" ht="25.75" x14ac:dyDescent="0.4">
      <c r="B111" s="303"/>
      <c r="C111" s="92" t="s">
        <v>102</v>
      </c>
      <c r="D111" s="212" t="s">
        <v>254</v>
      </c>
      <c r="E111" s="24" t="s">
        <v>1</v>
      </c>
      <c r="F111" s="24" t="s">
        <v>11</v>
      </c>
      <c r="G111" s="250">
        <v>1</v>
      </c>
      <c r="H111" s="53" t="s">
        <v>602</v>
      </c>
      <c r="I111" s="72"/>
    </row>
    <row r="112" spans="2:9" ht="25.75" x14ac:dyDescent="0.4">
      <c r="B112" s="303"/>
      <c r="C112" s="92" t="s">
        <v>102</v>
      </c>
      <c r="D112" s="212" t="s">
        <v>254</v>
      </c>
      <c r="E112" s="24" t="s">
        <v>1</v>
      </c>
      <c r="F112" s="24" t="s">
        <v>11</v>
      </c>
      <c r="G112" s="250">
        <v>-1</v>
      </c>
      <c r="H112" s="53" t="s">
        <v>433</v>
      </c>
      <c r="I112" s="72"/>
    </row>
    <row r="113" spans="2:9" ht="23.15" x14ac:dyDescent="0.4">
      <c r="B113" s="303"/>
      <c r="C113" s="92" t="s">
        <v>102</v>
      </c>
      <c r="D113" s="212" t="s">
        <v>254</v>
      </c>
      <c r="E113" s="24" t="s">
        <v>0</v>
      </c>
      <c r="F113" s="24" t="s">
        <v>6</v>
      </c>
      <c r="G113" s="250">
        <v>1</v>
      </c>
      <c r="H113" s="53" t="s">
        <v>318</v>
      </c>
      <c r="I113" s="72"/>
    </row>
    <row r="114" spans="2:9" s="72" customFormat="1" ht="23.15" x14ac:dyDescent="0.4">
      <c r="B114" s="303"/>
      <c r="C114" s="92" t="s">
        <v>102</v>
      </c>
      <c r="D114" s="212" t="s">
        <v>254</v>
      </c>
      <c r="E114" s="24" t="s">
        <v>0</v>
      </c>
      <c r="F114" s="24" t="s">
        <v>343</v>
      </c>
      <c r="G114" s="250">
        <v>1</v>
      </c>
      <c r="H114" s="53" t="s">
        <v>601</v>
      </c>
    </row>
    <row r="115" spans="2:9" ht="69.45" x14ac:dyDescent="0.4">
      <c r="B115" s="303"/>
      <c r="C115" s="92" t="s">
        <v>103</v>
      </c>
      <c r="D115" s="212" t="s">
        <v>268</v>
      </c>
      <c r="E115" s="21" t="s">
        <v>3</v>
      </c>
      <c r="F115" s="21" t="s">
        <v>10</v>
      </c>
      <c r="G115" s="250">
        <v>1</v>
      </c>
      <c r="H115" s="99" t="s">
        <v>415</v>
      </c>
      <c r="I115" s="72"/>
    </row>
    <row r="116" spans="2:9" ht="34.75" x14ac:dyDescent="0.4">
      <c r="B116" s="303"/>
      <c r="C116" s="92" t="s">
        <v>104</v>
      </c>
      <c r="D116" s="212" t="s">
        <v>269</v>
      </c>
      <c r="E116" s="24" t="s">
        <v>3</v>
      </c>
      <c r="F116" s="24" t="s">
        <v>10</v>
      </c>
      <c r="G116" s="250">
        <v>1</v>
      </c>
      <c r="H116" s="53" t="s">
        <v>604</v>
      </c>
      <c r="I116" s="72"/>
    </row>
    <row r="117" spans="2:9" ht="39.65" customHeight="1" x14ac:dyDescent="0.4">
      <c r="B117" s="303"/>
      <c r="C117" s="92" t="s">
        <v>104</v>
      </c>
      <c r="D117" s="212" t="s">
        <v>269</v>
      </c>
      <c r="E117" s="24" t="s">
        <v>0</v>
      </c>
      <c r="F117" s="24" t="s">
        <v>6</v>
      </c>
      <c r="G117" s="250">
        <v>1</v>
      </c>
      <c r="H117" s="53" t="s">
        <v>605</v>
      </c>
      <c r="I117" s="72"/>
    </row>
    <row r="118" spans="2:9" ht="34.75" x14ac:dyDescent="0.4">
      <c r="B118" s="303"/>
      <c r="C118" s="92" t="s">
        <v>104</v>
      </c>
      <c r="D118" s="212" t="s">
        <v>269</v>
      </c>
      <c r="E118" s="21" t="s">
        <v>0</v>
      </c>
      <c r="F118" s="21" t="s">
        <v>343</v>
      </c>
      <c r="G118" s="250">
        <v>1</v>
      </c>
      <c r="H118" s="99" t="s">
        <v>416</v>
      </c>
      <c r="I118" s="72"/>
    </row>
    <row r="119" spans="2:9" ht="34.75" x14ac:dyDescent="0.4">
      <c r="B119" s="303"/>
      <c r="C119" s="92" t="s">
        <v>104</v>
      </c>
      <c r="D119" s="212" t="s">
        <v>269</v>
      </c>
      <c r="E119" s="21" t="s">
        <v>1</v>
      </c>
      <c r="F119" s="21" t="s">
        <v>11</v>
      </c>
      <c r="G119" s="250">
        <v>-1</v>
      </c>
      <c r="H119" s="99" t="s">
        <v>406</v>
      </c>
      <c r="I119" s="72"/>
    </row>
    <row r="120" spans="2:9" ht="34.75" x14ac:dyDescent="0.4">
      <c r="B120" s="303"/>
      <c r="C120" s="92" t="s">
        <v>104</v>
      </c>
      <c r="D120" s="212" t="s">
        <v>269</v>
      </c>
      <c r="E120" s="21" t="s">
        <v>1</v>
      </c>
      <c r="F120" s="21" t="s">
        <v>11</v>
      </c>
      <c r="G120" s="250">
        <v>1</v>
      </c>
      <c r="H120" s="99" t="s">
        <v>603</v>
      </c>
      <c r="I120" s="72"/>
    </row>
    <row r="121" spans="2:9" ht="46.75" thickBot="1" x14ac:dyDescent="0.45">
      <c r="B121" s="304"/>
      <c r="C121" s="93" t="s">
        <v>105</v>
      </c>
      <c r="D121" s="212" t="s">
        <v>270</v>
      </c>
      <c r="E121" s="75"/>
      <c r="F121" s="75"/>
      <c r="G121" s="250"/>
      <c r="H121" s="103"/>
      <c r="I121" s="72"/>
    </row>
    <row r="122" spans="2:9" ht="57.9" x14ac:dyDescent="0.4">
      <c r="B122" s="305" t="s">
        <v>31</v>
      </c>
      <c r="C122" s="91" t="s">
        <v>106</v>
      </c>
      <c r="D122" s="212" t="s">
        <v>271</v>
      </c>
      <c r="E122" s="48"/>
      <c r="F122" s="48"/>
      <c r="G122" s="250"/>
      <c r="H122" s="52"/>
      <c r="I122" s="72"/>
    </row>
    <row r="123" spans="2:9" ht="23.15" x14ac:dyDescent="0.4">
      <c r="B123" s="303"/>
      <c r="C123" s="92" t="s">
        <v>107</v>
      </c>
      <c r="D123" s="212" t="s">
        <v>272</v>
      </c>
      <c r="E123" s="24" t="s">
        <v>3</v>
      </c>
      <c r="F123" s="24" t="s">
        <v>10</v>
      </c>
      <c r="G123" s="250">
        <v>1</v>
      </c>
      <c r="H123" s="53" t="s">
        <v>607</v>
      </c>
      <c r="I123" s="72"/>
    </row>
    <row r="124" spans="2:9" ht="23.15" x14ac:dyDescent="0.4">
      <c r="B124" s="303"/>
      <c r="C124" s="92" t="s">
        <v>107</v>
      </c>
      <c r="D124" s="212" t="s">
        <v>272</v>
      </c>
      <c r="E124" s="24" t="s">
        <v>0</v>
      </c>
      <c r="F124" s="24" t="s">
        <v>6</v>
      </c>
      <c r="G124" s="250">
        <v>1</v>
      </c>
      <c r="H124" s="53" t="s">
        <v>608</v>
      </c>
      <c r="I124" s="72"/>
    </row>
    <row r="125" spans="2:9" s="72" customFormat="1" ht="23.15" x14ac:dyDescent="0.4">
      <c r="B125" s="303"/>
      <c r="C125" s="92" t="s">
        <v>107</v>
      </c>
      <c r="D125" s="212" t="s">
        <v>272</v>
      </c>
      <c r="E125" s="24" t="s">
        <v>0</v>
      </c>
      <c r="F125" s="24" t="s">
        <v>343</v>
      </c>
      <c r="G125" s="250">
        <v>1</v>
      </c>
      <c r="H125" s="53" t="s">
        <v>609</v>
      </c>
    </row>
    <row r="126" spans="2:9" s="72" customFormat="1" ht="25.75" x14ac:dyDescent="0.4">
      <c r="B126" s="303"/>
      <c r="C126" s="92" t="s">
        <v>107</v>
      </c>
      <c r="D126" s="212" t="s">
        <v>272</v>
      </c>
      <c r="E126" s="21" t="s">
        <v>1</v>
      </c>
      <c r="F126" s="21" t="s">
        <v>11</v>
      </c>
      <c r="G126" s="250">
        <v>1</v>
      </c>
      <c r="H126" s="53" t="s">
        <v>606</v>
      </c>
    </row>
    <row r="127" spans="2:9" ht="46.3" x14ac:dyDescent="0.4">
      <c r="B127" s="303"/>
      <c r="C127" s="92" t="s">
        <v>108</v>
      </c>
      <c r="D127" s="212" t="s">
        <v>273</v>
      </c>
      <c r="E127" s="24"/>
      <c r="F127" s="24"/>
      <c r="G127" s="250"/>
      <c r="H127" s="53"/>
      <c r="I127" s="72"/>
    </row>
    <row r="128" spans="2:9" ht="69.45" x14ac:dyDescent="0.4">
      <c r="B128" s="303"/>
      <c r="C128" s="92" t="s">
        <v>109</v>
      </c>
      <c r="D128" s="212" t="s">
        <v>274</v>
      </c>
      <c r="E128" s="24" t="s">
        <v>3</v>
      </c>
      <c r="F128" s="24" t="s">
        <v>10</v>
      </c>
      <c r="G128" s="250">
        <v>1</v>
      </c>
      <c r="H128" s="100" t="s">
        <v>610</v>
      </c>
      <c r="I128" s="72"/>
    </row>
    <row r="129" spans="2:9" ht="69.45" x14ac:dyDescent="0.4">
      <c r="B129" s="303"/>
      <c r="C129" s="92" t="s">
        <v>109</v>
      </c>
      <c r="D129" s="212" t="s">
        <v>274</v>
      </c>
      <c r="E129" s="24" t="s">
        <v>0</v>
      </c>
      <c r="F129" s="24" t="s">
        <v>6</v>
      </c>
      <c r="G129" s="250">
        <v>1</v>
      </c>
      <c r="H129" s="100" t="s">
        <v>611</v>
      </c>
      <c r="I129" s="72"/>
    </row>
    <row r="130" spans="2:9" s="72" customFormat="1" ht="69.45" x14ac:dyDescent="0.4">
      <c r="B130" s="303"/>
      <c r="C130" s="92" t="s">
        <v>109</v>
      </c>
      <c r="D130" s="212" t="s">
        <v>274</v>
      </c>
      <c r="E130" s="24" t="s">
        <v>0</v>
      </c>
      <c r="F130" s="24" t="s">
        <v>343</v>
      </c>
      <c r="G130" s="250">
        <v>1</v>
      </c>
      <c r="H130" s="100" t="s">
        <v>611</v>
      </c>
    </row>
    <row r="131" spans="2:9" s="72" customFormat="1" ht="69.45" x14ac:dyDescent="0.4">
      <c r="B131" s="303"/>
      <c r="C131" s="92" t="s">
        <v>109</v>
      </c>
      <c r="D131" s="212" t="s">
        <v>274</v>
      </c>
      <c r="E131" s="21" t="s">
        <v>1</v>
      </c>
      <c r="F131" s="21" t="s">
        <v>11</v>
      </c>
      <c r="G131" s="250">
        <v>1</v>
      </c>
      <c r="H131" s="100" t="s">
        <v>612</v>
      </c>
    </row>
    <row r="132" spans="2:9" s="72" customFormat="1" ht="69.45" x14ac:dyDescent="0.4">
      <c r="B132" s="303"/>
      <c r="C132" s="92" t="s">
        <v>109</v>
      </c>
      <c r="D132" s="212" t="s">
        <v>274</v>
      </c>
      <c r="E132" s="21" t="s">
        <v>1</v>
      </c>
      <c r="F132" s="21" t="s">
        <v>11</v>
      </c>
      <c r="G132" s="250">
        <v>-1</v>
      </c>
      <c r="H132" s="100" t="s">
        <v>613</v>
      </c>
    </row>
    <row r="133" spans="2:9" ht="23.15" x14ac:dyDescent="0.4">
      <c r="B133" s="303"/>
      <c r="C133" s="92" t="s">
        <v>110</v>
      </c>
      <c r="D133" s="212" t="s">
        <v>275</v>
      </c>
      <c r="E133" s="24"/>
      <c r="F133" s="24"/>
      <c r="G133" s="250"/>
      <c r="H133" s="53"/>
      <c r="I133" s="72"/>
    </row>
    <row r="134" spans="2:9" ht="46.3" x14ac:dyDescent="0.4">
      <c r="B134" s="303"/>
      <c r="C134" s="92" t="s">
        <v>111</v>
      </c>
      <c r="D134" s="212" t="s">
        <v>276</v>
      </c>
      <c r="E134" s="24" t="s">
        <v>3</v>
      </c>
      <c r="F134" s="24" t="s">
        <v>10</v>
      </c>
      <c r="G134" s="250">
        <v>1</v>
      </c>
      <c r="H134" s="43" t="s">
        <v>616</v>
      </c>
      <c r="I134" s="72"/>
    </row>
    <row r="135" spans="2:9" s="72" customFormat="1" ht="46.3" x14ac:dyDescent="0.4">
      <c r="B135" s="303"/>
      <c r="C135" s="92" t="s">
        <v>111</v>
      </c>
      <c r="D135" s="212" t="s">
        <v>276</v>
      </c>
      <c r="E135" s="24" t="s">
        <v>0</v>
      </c>
      <c r="F135" s="24" t="s">
        <v>6</v>
      </c>
      <c r="G135" s="250">
        <v>1</v>
      </c>
      <c r="H135" s="43" t="s">
        <v>617</v>
      </c>
    </row>
    <row r="136" spans="2:9" s="72" customFormat="1" ht="46.3" x14ac:dyDescent="0.4">
      <c r="B136" s="303"/>
      <c r="C136" s="92" t="s">
        <v>111</v>
      </c>
      <c r="D136" s="212" t="s">
        <v>276</v>
      </c>
      <c r="E136" s="21" t="s">
        <v>1</v>
      </c>
      <c r="F136" s="21" t="s">
        <v>11</v>
      </c>
      <c r="G136" s="250">
        <v>1</v>
      </c>
      <c r="H136" s="43" t="s">
        <v>618</v>
      </c>
    </row>
    <row r="137" spans="2:9" ht="34.75" x14ac:dyDescent="0.4">
      <c r="B137" s="303"/>
      <c r="C137" s="92" t="s">
        <v>112</v>
      </c>
      <c r="D137" s="212" t="s">
        <v>277</v>
      </c>
      <c r="E137" s="24"/>
      <c r="F137" s="24"/>
      <c r="G137" s="250"/>
      <c r="H137" s="53"/>
      <c r="I137" s="72"/>
    </row>
    <row r="138" spans="2:9" ht="35.15" thickBot="1" x14ac:dyDescent="0.45">
      <c r="B138" s="306"/>
      <c r="C138" s="94" t="s">
        <v>113</v>
      </c>
      <c r="D138" s="212" t="s">
        <v>278</v>
      </c>
      <c r="E138" s="79"/>
      <c r="F138" s="79"/>
      <c r="G138" s="250"/>
      <c r="H138" s="54"/>
      <c r="I138" s="72"/>
    </row>
    <row r="139" spans="2:9" ht="23.15" x14ac:dyDescent="0.4">
      <c r="B139" s="315" t="s">
        <v>32</v>
      </c>
      <c r="C139" s="175" t="s">
        <v>114</v>
      </c>
      <c r="D139" s="214" t="s">
        <v>279</v>
      </c>
      <c r="E139" s="162"/>
      <c r="F139" s="162"/>
      <c r="G139" s="253"/>
      <c r="H139" s="184"/>
      <c r="I139" s="72"/>
    </row>
    <row r="140" spans="2:9" s="72" customFormat="1" ht="23.15" x14ac:dyDescent="0.4">
      <c r="B140" s="316"/>
      <c r="C140" s="178" t="s">
        <v>114</v>
      </c>
      <c r="D140" s="214" t="s">
        <v>279</v>
      </c>
      <c r="E140" s="164"/>
      <c r="F140" s="164"/>
      <c r="G140" s="254"/>
      <c r="H140" s="185"/>
    </row>
    <row r="141" spans="2:9" ht="23.15" x14ac:dyDescent="0.4">
      <c r="B141" s="316"/>
      <c r="C141" s="178" t="s">
        <v>115</v>
      </c>
      <c r="D141" s="214" t="s">
        <v>280</v>
      </c>
      <c r="E141" s="164"/>
      <c r="F141" s="164"/>
      <c r="G141" s="254"/>
      <c r="H141" s="186"/>
      <c r="I141" s="72"/>
    </row>
    <row r="142" spans="2:9" ht="35.15" thickBot="1" x14ac:dyDescent="0.45">
      <c r="B142" s="317"/>
      <c r="C142" s="181" t="s">
        <v>116</v>
      </c>
      <c r="D142" s="214" t="s">
        <v>281</v>
      </c>
      <c r="E142" s="166"/>
      <c r="F142" s="166"/>
      <c r="G142" s="255"/>
      <c r="H142" s="187"/>
      <c r="I142" s="72"/>
    </row>
    <row r="143" spans="2:9" ht="34.75" x14ac:dyDescent="0.4">
      <c r="B143" s="305" t="s">
        <v>33</v>
      </c>
      <c r="C143" s="91" t="s">
        <v>117</v>
      </c>
      <c r="D143" s="212" t="s">
        <v>282</v>
      </c>
      <c r="E143" s="48" t="s">
        <v>3</v>
      </c>
      <c r="F143" s="48" t="s">
        <v>10</v>
      </c>
      <c r="G143" s="250">
        <v>1</v>
      </c>
      <c r="H143" s="52" t="s">
        <v>620</v>
      </c>
      <c r="I143" s="72"/>
    </row>
    <row r="144" spans="2:9" ht="57.9" x14ac:dyDescent="0.4">
      <c r="B144" s="303"/>
      <c r="C144" s="92" t="s">
        <v>118</v>
      </c>
      <c r="D144" s="212" t="s">
        <v>283</v>
      </c>
      <c r="E144" s="24"/>
      <c r="F144" s="24"/>
      <c r="G144" s="250"/>
      <c r="H144" s="53"/>
      <c r="I144" s="72"/>
    </row>
    <row r="145" spans="2:9" ht="34.75" x14ac:dyDescent="0.4">
      <c r="B145" s="303"/>
      <c r="C145" s="92" t="s">
        <v>119</v>
      </c>
      <c r="D145" s="212" t="s">
        <v>284</v>
      </c>
      <c r="E145" s="24"/>
      <c r="F145" s="24"/>
      <c r="G145" s="250"/>
      <c r="H145" s="53"/>
      <c r="I145" s="72"/>
    </row>
    <row r="146" spans="2:9" ht="81" x14ac:dyDescent="0.4">
      <c r="B146" s="303"/>
      <c r="C146" s="92" t="s">
        <v>120</v>
      </c>
      <c r="D146" s="212" t="s">
        <v>285</v>
      </c>
      <c r="E146" s="24"/>
      <c r="F146" s="24"/>
      <c r="G146" s="250"/>
      <c r="H146" s="53"/>
      <c r="I146" s="72"/>
    </row>
    <row r="147" spans="2:9" ht="46.3" x14ac:dyDescent="0.4">
      <c r="B147" s="303"/>
      <c r="C147" s="92" t="s">
        <v>121</v>
      </c>
      <c r="D147" s="212" t="s">
        <v>286</v>
      </c>
      <c r="E147" s="24"/>
      <c r="F147" s="24"/>
      <c r="G147" s="250"/>
      <c r="H147" s="53"/>
      <c r="I147" s="72"/>
    </row>
    <row r="148" spans="2:9" ht="104.15" x14ac:dyDescent="0.4">
      <c r="B148" s="303"/>
      <c r="C148" s="92" t="s">
        <v>122</v>
      </c>
      <c r="D148" s="212" t="s">
        <v>287</v>
      </c>
      <c r="E148" s="24"/>
      <c r="F148" s="24"/>
      <c r="G148" s="250"/>
      <c r="H148" s="53"/>
      <c r="I148" s="72"/>
    </row>
    <row r="149" spans="2:9" ht="58.3" thickBot="1" x14ac:dyDescent="0.45">
      <c r="B149" s="306"/>
      <c r="C149" s="94" t="s">
        <v>123</v>
      </c>
      <c r="D149" s="212" t="s">
        <v>288</v>
      </c>
      <c r="E149" s="79"/>
      <c r="F149" s="79"/>
      <c r="G149" s="250"/>
      <c r="H149" s="54"/>
      <c r="I149" s="72"/>
    </row>
    <row r="150" spans="2:9" ht="57.9" x14ac:dyDescent="0.4">
      <c r="B150" s="302" t="s">
        <v>34</v>
      </c>
      <c r="C150" s="95" t="s">
        <v>124</v>
      </c>
      <c r="D150" s="212" t="s">
        <v>289</v>
      </c>
      <c r="E150" s="49" t="s">
        <v>3</v>
      </c>
      <c r="F150" s="49" t="s">
        <v>10</v>
      </c>
      <c r="G150" s="250">
        <v>1</v>
      </c>
      <c r="H150" s="102" t="s">
        <v>621</v>
      </c>
      <c r="I150" s="72"/>
    </row>
    <row r="151" spans="2:9" ht="57.9" x14ac:dyDescent="0.4">
      <c r="B151" s="303"/>
      <c r="C151" s="92" t="s">
        <v>124</v>
      </c>
      <c r="D151" s="212" t="s">
        <v>289</v>
      </c>
      <c r="E151" s="24" t="s">
        <v>0</v>
      </c>
      <c r="F151" s="24" t="s">
        <v>6</v>
      </c>
      <c r="G151" s="250">
        <v>1</v>
      </c>
      <c r="H151" s="53" t="s">
        <v>402</v>
      </c>
      <c r="I151" s="72"/>
    </row>
    <row r="152" spans="2:9" ht="57.9" x14ac:dyDescent="0.4">
      <c r="B152" s="303"/>
      <c r="C152" s="92" t="s">
        <v>124</v>
      </c>
      <c r="D152" s="212" t="s">
        <v>289</v>
      </c>
      <c r="E152" s="22" t="s">
        <v>1</v>
      </c>
      <c r="F152" s="21" t="s">
        <v>11</v>
      </c>
      <c r="G152" s="250">
        <v>-1</v>
      </c>
      <c r="H152" s="43" t="s">
        <v>622</v>
      </c>
      <c r="I152" s="72"/>
    </row>
    <row r="153" spans="2:9" ht="57.9" x14ac:dyDescent="0.4">
      <c r="B153" s="303"/>
      <c r="C153" s="92" t="s">
        <v>124</v>
      </c>
      <c r="D153" s="212" t="s">
        <v>289</v>
      </c>
      <c r="E153" s="22" t="s">
        <v>1</v>
      </c>
      <c r="F153" s="21" t="s">
        <v>11</v>
      </c>
      <c r="G153" s="250">
        <v>1</v>
      </c>
      <c r="H153" s="43" t="s">
        <v>623</v>
      </c>
      <c r="I153" s="72"/>
    </row>
    <row r="154" spans="2:9" s="72" customFormat="1" ht="46.3" x14ac:dyDescent="0.4">
      <c r="B154" s="303"/>
      <c r="C154" s="92" t="s">
        <v>125</v>
      </c>
      <c r="D154" s="212" t="s">
        <v>290</v>
      </c>
      <c r="E154" s="22" t="s">
        <v>1</v>
      </c>
      <c r="F154" s="21" t="s">
        <v>11</v>
      </c>
      <c r="G154" s="250">
        <v>1</v>
      </c>
      <c r="H154" s="43" t="s">
        <v>624</v>
      </c>
    </row>
    <row r="155" spans="2:9" ht="46.3" x14ac:dyDescent="0.4">
      <c r="B155" s="303"/>
      <c r="C155" s="92" t="s">
        <v>125</v>
      </c>
      <c r="D155" s="212" t="s">
        <v>290</v>
      </c>
      <c r="E155" s="21" t="s">
        <v>0</v>
      </c>
      <c r="F155" s="21" t="s">
        <v>343</v>
      </c>
      <c r="G155" s="250">
        <v>1</v>
      </c>
      <c r="H155" s="40" t="s">
        <v>417</v>
      </c>
      <c r="I155" s="72"/>
    </row>
    <row r="156" spans="2:9" ht="46.3" x14ac:dyDescent="0.4">
      <c r="B156" s="303"/>
      <c r="C156" s="92" t="s">
        <v>126</v>
      </c>
      <c r="D156" s="212" t="s">
        <v>291</v>
      </c>
      <c r="E156" s="24"/>
      <c r="F156" s="24"/>
      <c r="G156" s="250"/>
      <c r="H156" s="53"/>
      <c r="I156" s="72"/>
    </row>
    <row r="157" spans="2:9" ht="46.3" x14ac:dyDescent="0.4">
      <c r="B157" s="303"/>
      <c r="C157" s="92" t="s">
        <v>127</v>
      </c>
      <c r="D157" s="212" t="s">
        <v>292</v>
      </c>
      <c r="E157" s="24"/>
      <c r="F157" s="24"/>
      <c r="G157" s="250"/>
      <c r="H157" s="53"/>
      <c r="I157" s="72"/>
    </row>
    <row r="158" spans="2:9" ht="46.3" x14ac:dyDescent="0.4">
      <c r="B158" s="303"/>
      <c r="C158" s="92" t="s">
        <v>128</v>
      </c>
      <c r="D158" s="212" t="s">
        <v>293</v>
      </c>
      <c r="E158" s="24" t="s">
        <v>3</v>
      </c>
      <c r="F158" s="24" t="s">
        <v>10</v>
      </c>
      <c r="G158" s="250">
        <v>1</v>
      </c>
      <c r="H158" s="53" t="s">
        <v>628</v>
      </c>
      <c r="I158" s="72"/>
    </row>
    <row r="159" spans="2:9" ht="46.3" x14ac:dyDescent="0.4">
      <c r="B159" s="303"/>
      <c r="C159" s="92" t="s">
        <v>128</v>
      </c>
      <c r="D159" s="212" t="s">
        <v>293</v>
      </c>
      <c r="E159" s="24" t="s">
        <v>0</v>
      </c>
      <c r="F159" s="24" t="s">
        <v>6</v>
      </c>
      <c r="G159" s="250">
        <v>1</v>
      </c>
      <c r="H159" s="53" t="s">
        <v>626</v>
      </c>
      <c r="I159" s="72"/>
    </row>
    <row r="160" spans="2:9" s="72" customFormat="1" ht="46.3" x14ac:dyDescent="0.4">
      <c r="B160" s="303"/>
      <c r="C160" s="92" t="s">
        <v>128</v>
      </c>
      <c r="D160" s="212" t="s">
        <v>293</v>
      </c>
      <c r="E160" s="24" t="s">
        <v>0</v>
      </c>
      <c r="F160" s="24" t="s">
        <v>343</v>
      </c>
      <c r="G160" s="250">
        <v>1</v>
      </c>
      <c r="H160" s="53" t="s">
        <v>631</v>
      </c>
    </row>
    <row r="161" spans="2:9" ht="46.3" x14ac:dyDescent="0.4">
      <c r="B161" s="303"/>
      <c r="C161" s="92" t="s">
        <v>128</v>
      </c>
      <c r="D161" s="212" t="s">
        <v>293</v>
      </c>
      <c r="E161" s="24" t="s">
        <v>1</v>
      </c>
      <c r="F161" s="24" t="s">
        <v>11</v>
      </c>
      <c r="G161" s="250">
        <v>1</v>
      </c>
      <c r="H161" s="53" t="s">
        <v>629</v>
      </c>
      <c r="I161" s="72"/>
    </row>
    <row r="162" spans="2:9" ht="46.3" x14ac:dyDescent="0.4">
      <c r="B162" s="303"/>
      <c r="C162" s="92" t="s">
        <v>128</v>
      </c>
      <c r="D162" s="212" t="s">
        <v>293</v>
      </c>
      <c r="E162" s="24" t="s">
        <v>1</v>
      </c>
      <c r="F162" s="24" t="s">
        <v>11</v>
      </c>
      <c r="G162" s="250">
        <v>-1</v>
      </c>
      <c r="H162" s="53" t="s">
        <v>630</v>
      </c>
      <c r="I162" s="72"/>
    </row>
    <row r="163" spans="2:9" ht="46.3" x14ac:dyDescent="0.4">
      <c r="B163" s="303"/>
      <c r="C163" s="92" t="s">
        <v>129</v>
      </c>
      <c r="D163" s="212" t="s">
        <v>294</v>
      </c>
      <c r="E163" s="24"/>
      <c r="F163" s="24"/>
      <c r="G163" s="250"/>
      <c r="H163" s="43"/>
      <c r="I163" s="72"/>
    </row>
    <row r="164" spans="2:9" ht="34.75" x14ac:dyDescent="0.4">
      <c r="B164" s="303"/>
      <c r="C164" s="92" t="s">
        <v>130</v>
      </c>
      <c r="D164" s="212" t="s">
        <v>295</v>
      </c>
      <c r="E164" s="24"/>
      <c r="F164" s="24"/>
      <c r="G164" s="250"/>
      <c r="H164" s="43"/>
      <c r="I164" s="72"/>
    </row>
    <row r="165" spans="2:9" ht="46.3" x14ac:dyDescent="0.4">
      <c r="B165" s="303"/>
      <c r="C165" s="92" t="s">
        <v>131</v>
      </c>
      <c r="D165" s="212" t="s">
        <v>296</v>
      </c>
      <c r="E165" s="24"/>
      <c r="F165" s="24"/>
      <c r="G165" s="250"/>
      <c r="H165" s="43"/>
      <c r="I165" s="72"/>
    </row>
    <row r="166" spans="2:9" ht="35.15" thickBot="1" x14ac:dyDescent="0.45">
      <c r="B166" s="304"/>
      <c r="C166" s="93" t="s">
        <v>132</v>
      </c>
      <c r="D166" s="212" t="s">
        <v>297</v>
      </c>
      <c r="E166" s="75"/>
      <c r="F166" s="75"/>
      <c r="G166" s="250"/>
      <c r="H166" s="77"/>
      <c r="I166" s="72"/>
    </row>
    <row r="167" spans="2:9" ht="23.15" x14ac:dyDescent="0.4">
      <c r="B167" s="305" t="s">
        <v>35</v>
      </c>
      <c r="C167" s="91" t="s">
        <v>133</v>
      </c>
      <c r="D167" s="212" t="s">
        <v>298</v>
      </c>
      <c r="E167" s="48"/>
      <c r="F167" s="48"/>
      <c r="G167" s="250"/>
      <c r="H167" s="47"/>
      <c r="I167" s="72"/>
    </row>
    <row r="168" spans="2:9" ht="23.15" x14ac:dyDescent="0.4">
      <c r="B168" s="303"/>
      <c r="C168" s="92" t="s">
        <v>134</v>
      </c>
      <c r="D168" s="212" t="s">
        <v>299</v>
      </c>
      <c r="E168" s="24"/>
      <c r="F168" s="24"/>
      <c r="G168" s="250"/>
      <c r="H168" s="43"/>
      <c r="I168" s="72"/>
    </row>
    <row r="169" spans="2:9" ht="23.15" x14ac:dyDescent="0.4">
      <c r="B169" s="303"/>
      <c r="C169" s="92" t="s">
        <v>135</v>
      </c>
      <c r="D169" s="212" t="s">
        <v>300</v>
      </c>
      <c r="E169" s="24"/>
      <c r="F169" s="24"/>
      <c r="G169" s="250"/>
      <c r="H169" s="43"/>
      <c r="I169" s="72"/>
    </row>
    <row r="170" spans="2:9" ht="34.75" x14ac:dyDescent="0.4">
      <c r="B170" s="303"/>
      <c r="C170" s="92" t="s">
        <v>136</v>
      </c>
      <c r="D170" s="212" t="s">
        <v>301</v>
      </c>
      <c r="E170" s="24"/>
      <c r="F170" s="24"/>
      <c r="G170" s="250"/>
      <c r="H170" s="43"/>
      <c r="I170" s="72"/>
    </row>
    <row r="171" spans="2:9" ht="23.15" x14ac:dyDescent="0.4">
      <c r="B171" s="303"/>
      <c r="C171" s="92" t="s">
        <v>137</v>
      </c>
      <c r="D171" s="212" t="s">
        <v>302</v>
      </c>
      <c r="E171" s="24"/>
      <c r="F171" s="24"/>
      <c r="G171" s="250"/>
      <c r="H171" s="43"/>
      <c r="I171" s="72"/>
    </row>
    <row r="172" spans="2:9" ht="23.15" x14ac:dyDescent="0.4">
      <c r="B172" s="303"/>
      <c r="C172" s="92" t="s">
        <v>138</v>
      </c>
      <c r="D172" s="212" t="s">
        <v>303</v>
      </c>
      <c r="E172" s="24"/>
      <c r="F172" s="24"/>
      <c r="G172" s="250"/>
      <c r="H172" s="43"/>
      <c r="I172" s="72"/>
    </row>
    <row r="173" spans="2:9" ht="23.15" x14ac:dyDescent="0.4">
      <c r="B173" s="303"/>
      <c r="C173" s="92" t="s">
        <v>139</v>
      </c>
      <c r="D173" s="212" t="s">
        <v>304</v>
      </c>
      <c r="E173" s="24"/>
      <c r="F173" s="24"/>
      <c r="G173" s="250"/>
      <c r="H173" s="43"/>
      <c r="I173" s="72"/>
    </row>
    <row r="174" spans="2:9" ht="23.15" x14ac:dyDescent="0.4">
      <c r="B174" s="303"/>
      <c r="C174" s="92" t="s">
        <v>140</v>
      </c>
      <c r="D174" s="212" t="s">
        <v>305</v>
      </c>
      <c r="E174" s="24"/>
      <c r="F174" s="24"/>
      <c r="G174" s="250"/>
      <c r="H174" s="43"/>
      <c r="I174" s="72"/>
    </row>
    <row r="175" spans="2:9" ht="23.15" x14ac:dyDescent="0.4">
      <c r="B175" s="303"/>
      <c r="C175" s="92" t="s">
        <v>141</v>
      </c>
      <c r="D175" s="212" t="s">
        <v>306</v>
      </c>
      <c r="E175" s="24"/>
      <c r="F175" s="24"/>
      <c r="G175" s="250"/>
      <c r="H175" s="43"/>
      <c r="I175" s="72"/>
    </row>
    <row r="176" spans="2:9" ht="35.15" thickBot="1" x14ac:dyDescent="0.45">
      <c r="B176" s="306"/>
      <c r="C176" s="94" t="s">
        <v>157</v>
      </c>
      <c r="D176" s="212" t="s">
        <v>307</v>
      </c>
      <c r="E176" s="79"/>
      <c r="F176" s="79"/>
      <c r="G176" s="250"/>
      <c r="H176" s="80"/>
      <c r="I176" s="72"/>
    </row>
    <row r="177" spans="2:8" x14ac:dyDescent="0.4">
      <c r="B177" s="312" t="s">
        <v>1224</v>
      </c>
      <c r="C177" s="199" t="s">
        <v>1225</v>
      </c>
      <c r="D177" s="215" t="s">
        <v>1205</v>
      </c>
      <c r="E177" s="200" t="s">
        <v>508</v>
      </c>
      <c r="F177" s="200" t="s">
        <v>508</v>
      </c>
      <c r="G177" s="256" t="s">
        <v>508</v>
      </c>
      <c r="H177" s="201" t="s">
        <v>508</v>
      </c>
    </row>
    <row r="178" spans="2:8" x14ac:dyDescent="0.4">
      <c r="B178" s="313"/>
      <c r="C178" s="202" t="s">
        <v>1226</v>
      </c>
      <c r="D178" s="216" t="s">
        <v>1206</v>
      </c>
      <c r="E178" s="179" t="s">
        <v>508</v>
      </c>
      <c r="F178" s="179" t="s">
        <v>508</v>
      </c>
      <c r="G178" s="257" t="s">
        <v>508</v>
      </c>
      <c r="H178" s="180" t="s">
        <v>508</v>
      </c>
    </row>
    <row r="179" spans="2:8" x14ac:dyDescent="0.4">
      <c r="B179" s="313"/>
      <c r="C179" s="202" t="s">
        <v>1227</v>
      </c>
      <c r="D179" s="216" t="s">
        <v>1207</v>
      </c>
      <c r="E179" s="179" t="s">
        <v>508</v>
      </c>
      <c r="F179" s="179"/>
      <c r="G179" s="257"/>
      <c r="H179" s="180"/>
    </row>
    <row r="180" spans="2:8" x14ac:dyDescent="0.4">
      <c r="B180" s="313"/>
      <c r="C180" s="202" t="s">
        <v>1228</v>
      </c>
      <c r="D180" s="216" t="s">
        <v>1208</v>
      </c>
      <c r="E180" s="179" t="s">
        <v>508</v>
      </c>
      <c r="F180" s="179" t="s">
        <v>508</v>
      </c>
      <c r="G180" s="257" t="s">
        <v>508</v>
      </c>
      <c r="H180" s="180" t="s">
        <v>508</v>
      </c>
    </row>
    <row r="181" spans="2:8" x14ac:dyDescent="0.4">
      <c r="B181" s="313"/>
      <c r="C181" s="202" t="s">
        <v>1229</v>
      </c>
      <c r="D181" s="216" t="s">
        <v>1209</v>
      </c>
      <c r="E181" s="179" t="s">
        <v>508</v>
      </c>
      <c r="F181" s="179"/>
      <c r="G181" s="257"/>
      <c r="H181" s="180"/>
    </row>
    <row r="182" spans="2:8" x14ac:dyDescent="0.4">
      <c r="B182" s="313"/>
      <c r="C182" s="202" t="s">
        <v>1230</v>
      </c>
      <c r="D182" s="216" t="s">
        <v>1210</v>
      </c>
      <c r="E182" s="179" t="s">
        <v>508</v>
      </c>
      <c r="F182" s="179" t="s">
        <v>508</v>
      </c>
      <c r="G182" s="257" t="s">
        <v>508</v>
      </c>
      <c r="H182" s="180" t="s">
        <v>508</v>
      </c>
    </row>
    <row r="183" spans="2:8" x14ac:dyDescent="0.4">
      <c r="B183" s="313"/>
      <c r="C183" s="202" t="s">
        <v>1231</v>
      </c>
      <c r="D183" s="216" t="s">
        <v>1211</v>
      </c>
      <c r="E183" s="179" t="s">
        <v>508</v>
      </c>
      <c r="F183" s="179" t="s">
        <v>508</v>
      </c>
      <c r="G183" s="257" t="s">
        <v>508</v>
      </c>
      <c r="H183" s="180" t="s">
        <v>508</v>
      </c>
    </row>
    <row r="184" spans="2:8" x14ac:dyDescent="0.4">
      <c r="B184" s="313"/>
      <c r="C184" s="202" t="s">
        <v>1232</v>
      </c>
      <c r="D184" s="216" t="s">
        <v>1212</v>
      </c>
      <c r="E184" s="179" t="s">
        <v>508</v>
      </c>
      <c r="F184" s="179" t="s">
        <v>508</v>
      </c>
      <c r="G184" s="257" t="s">
        <v>508</v>
      </c>
      <c r="H184" s="180" t="s">
        <v>508</v>
      </c>
    </row>
    <row r="185" spans="2:8" x14ac:dyDescent="0.4">
      <c r="B185" s="313"/>
      <c r="C185" s="202" t="s">
        <v>1233</v>
      </c>
      <c r="D185" s="216" t="s">
        <v>1213</v>
      </c>
      <c r="E185" s="179" t="s">
        <v>508</v>
      </c>
      <c r="F185" s="179" t="s">
        <v>508</v>
      </c>
      <c r="G185" s="257" t="s">
        <v>508</v>
      </c>
      <c r="H185" s="180" t="s">
        <v>508</v>
      </c>
    </row>
    <row r="186" spans="2:8" x14ac:dyDescent="0.4">
      <c r="B186" s="313"/>
      <c r="C186" s="202" t="s">
        <v>1234</v>
      </c>
      <c r="D186" s="216" t="s">
        <v>1214</v>
      </c>
      <c r="E186" s="179" t="s">
        <v>508</v>
      </c>
      <c r="F186" s="179" t="s">
        <v>508</v>
      </c>
      <c r="G186" s="257" t="s">
        <v>508</v>
      </c>
      <c r="H186" s="180" t="s">
        <v>508</v>
      </c>
    </row>
    <row r="187" spans="2:8" x14ac:dyDescent="0.4">
      <c r="B187" s="313"/>
      <c r="C187" s="202" t="s">
        <v>1235</v>
      </c>
      <c r="D187" s="216" t="s">
        <v>1215</v>
      </c>
      <c r="E187" s="179" t="s">
        <v>508</v>
      </c>
      <c r="F187" s="179"/>
      <c r="G187" s="257"/>
      <c r="H187" s="180"/>
    </row>
    <row r="188" spans="2:8" x14ac:dyDescent="0.4">
      <c r="B188" s="313"/>
      <c r="C188" s="202" t="s">
        <v>1236</v>
      </c>
      <c r="D188" s="216" t="s">
        <v>1216</v>
      </c>
      <c r="E188" s="179" t="s">
        <v>508</v>
      </c>
      <c r="F188" s="179" t="s">
        <v>508</v>
      </c>
      <c r="G188" s="257" t="s">
        <v>508</v>
      </c>
      <c r="H188" s="180" t="s">
        <v>508</v>
      </c>
    </row>
    <row r="189" spans="2:8" x14ac:dyDescent="0.4">
      <c r="B189" s="313"/>
      <c r="C189" s="202" t="s">
        <v>1237</v>
      </c>
      <c r="D189" s="216" t="s">
        <v>1217</v>
      </c>
      <c r="E189" s="179" t="s">
        <v>508</v>
      </c>
      <c r="F189" s="179"/>
      <c r="G189" s="257"/>
      <c r="H189" s="180"/>
    </row>
    <row r="190" spans="2:8" x14ac:dyDescent="0.4">
      <c r="B190" s="313"/>
      <c r="C190" s="202" t="s">
        <v>1238</v>
      </c>
      <c r="D190" s="216" t="s">
        <v>1218</v>
      </c>
      <c r="E190" s="179"/>
      <c r="F190" s="179"/>
      <c r="G190" s="257"/>
      <c r="H190" s="180"/>
    </row>
    <row r="191" spans="2:8" x14ac:dyDescent="0.4">
      <c r="B191" s="313"/>
      <c r="C191" s="202" t="s">
        <v>1239</v>
      </c>
      <c r="D191" s="216" t="s">
        <v>1219</v>
      </c>
      <c r="E191" s="179" t="s">
        <v>508</v>
      </c>
      <c r="F191" s="179"/>
      <c r="G191" s="257"/>
      <c r="H191" s="180"/>
    </row>
    <row r="192" spans="2:8" x14ac:dyDescent="0.4">
      <c r="B192" s="313"/>
      <c r="C192" s="202" t="s">
        <v>1240</v>
      </c>
      <c r="D192" s="216" t="s">
        <v>1220</v>
      </c>
      <c r="E192" s="179" t="s">
        <v>508</v>
      </c>
      <c r="F192" s="179" t="s">
        <v>508</v>
      </c>
      <c r="G192" s="257" t="s">
        <v>508</v>
      </c>
      <c r="H192" s="180" t="s">
        <v>508</v>
      </c>
    </row>
    <row r="193" spans="2:8" x14ac:dyDescent="0.4">
      <c r="B193" s="313"/>
      <c r="C193" s="202" t="s">
        <v>1241</v>
      </c>
      <c r="D193" s="216" t="s">
        <v>1221</v>
      </c>
      <c r="E193" s="179" t="s">
        <v>508</v>
      </c>
      <c r="F193" s="179"/>
      <c r="G193" s="257"/>
      <c r="H193" s="180"/>
    </row>
    <row r="194" spans="2:8" x14ac:dyDescent="0.4">
      <c r="B194" s="313"/>
      <c r="C194" s="202" t="s">
        <v>1242</v>
      </c>
      <c r="D194" s="216" t="s">
        <v>1222</v>
      </c>
      <c r="E194" s="179" t="s">
        <v>508</v>
      </c>
      <c r="F194" s="179" t="s">
        <v>508</v>
      </c>
      <c r="G194" s="257" t="s">
        <v>508</v>
      </c>
      <c r="H194" s="180" t="s">
        <v>508</v>
      </c>
    </row>
    <row r="195" spans="2:8" ht="15" thickBot="1" x14ac:dyDescent="0.45">
      <c r="B195" s="314"/>
      <c r="C195" s="203" t="s">
        <v>1243</v>
      </c>
      <c r="D195" s="217" t="s">
        <v>1223</v>
      </c>
      <c r="E195" s="204" t="s">
        <v>508</v>
      </c>
      <c r="F195" s="204" t="s">
        <v>508</v>
      </c>
      <c r="G195" s="258" t="s">
        <v>508</v>
      </c>
      <c r="H195" s="205" t="s">
        <v>508</v>
      </c>
    </row>
  </sheetData>
  <sheetProtection algorithmName="SHA-512" hashValue="V3RjmGJMIGlxGLtaPWx6qG5jQIdCgkBz76F67w2N5PxQqVfTx0opMfRQLNKjTK3Xyqo+aPntBwSdE2yWKLosYQ==" saltValue="UbeysSoF551q5wOlKRvD8Q==" spinCount="100000" sheet="1" objects="1" scenarios="1" autoFilter="0"/>
  <autoFilter ref="B5:H5" xr:uid="{96BCD712-43D4-4543-94A4-E69ADF6D55F6}"/>
  <sortState ref="C114:I118">
    <sortCondition ref="C114:C118"/>
    <sortCondition ref="E114:E118"/>
    <sortCondition ref="F114:F118"/>
  </sortState>
  <dataConsolidate/>
  <mergeCells count="19">
    <mergeCell ref="B139:B142"/>
    <mergeCell ref="B177:B195"/>
    <mergeCell ref="B143:B149"/>
    <mergeCell ref="B150:B166"/>
    <mergeCell ref="B167:B176"/>
    <mergeCell ref="D1:H1"/>
    <mergeCell ref="B1:C1"/>
    <mergeCell ref="B122:B138"/>
    <mergeCell ref="B6:B11"/>
    <mergeCell ref="B12:B16"/>
    <mergeCell ref="B17:B30"/>
    <mergeCell ref="B31:B37"/>
    <mergeCell ref="B38:B43"/>
    <mergeCell ref="B44:B51"/>
    <mergeCell ref="B52:B57"/>
    <mergeCell ref="B58:B78"/>
    <mergeCell ref="B79:B93"/>
    <mergeCell ref="B94:B100"/>
    <mergeCell ref="B101:B121"/>
  </mergeCells>
  <conditionalFormatting sqref="G6:G138 G143:G162">
    <cfRule type="colorScale" priority="5">
      <colorScale>
        <cfvo type="num" val="-1"/>
        <cfvo type="num" val="1"/>
        <color theme="5"/>
        <color theme="9"/>
      </colorScale>
    </cfRule>
  </conditionalFormatting>
  <conditionalFormatting sqref="G163:G176">
    <cfRule type="colorScale" priority="4">
      <colorScale>
        <cfvo type="num" val="-1"/>
        <cfvo type="num" val="1"/>
        <color theme="5"/>
        <color theme="9"/>
      </colorScale>
    </cfRule>
  </conditionalFormatting>
  <conditionalFormatting sqref="C3">
    <cfRule type="cellIs" dxfId="18" priority="1" operator="equal">
      <formula>"–"</formula>
    </cfRule>
    <cfRule type="cellIs" dxfId="17" priority="2" operator="equal">
      <formula>"+"</formula>
    </cfRule>
    <cfRule type="cellIs" dxfId="16" priority="3" operator="equal">
      <formula>"+ / –"</formula>
    </cfRule>
  </conditionalFormatting>
  <dataValidations count="1">
    <dataValidation type="list" allowBlank="1" showInputMessage="1" showErrorMessage="1" sqref="E152:E154" xr:uid="{00000000-0002-0000-0600-000003000000}">
      <formula1>subsect_transp</formula1>
    </dataValidation>
  </dataValidation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B1:DE199"/>
  <sheetViews>
    <sheetView showGridLines="0" zoomScale="90" zoomScaleNormal="90" workbookViewId="0">
      <selection activeCell="E9" sqref="E9"/>
    </sheetView>
  </sheetViews>
  <sheetFormatPr defaultColWidth="9.15234375" defaultRowHeight="14.6" x14ac:dyDescent="0.4"/>
  <cols>
    <col min="1" max="1" width="3.3046875" customWidth="1"/>
    <col min="2" max="2" width="17.69140625" style="32" customWidth="1"/>
    <col min="3" max="3" width="6.69140625" style="27" customWidth="1"/>
    <col min="4" max="4" width="40.69140625" style="211" customWidth="1"/>
    <col min="5" max="5" width="23.69140625" style="4" customWidth="1"/>
    <col min="6" max="6" width="40.69140625" style="3" customWidth="1"/>
    <col min="7" max="7" width="8.69140625" style="31" customWidth="1"/>
    <col min="8" max="8" width="70.69140625" style="3" customWidth="1"/>
    <col min="9" max="9" width="22.69140625" style="5" customWidth="1"/>
  </cols>
  <sheetData>
    <row r="1" spans="2:109" ht="60" customHeight="1" thickBot="1" x14ac:dyDescent="0.45">
      <c r="B1" s="327" t="s">
        <v>473</v>
      </c>
      <c r="C1" s="327"/>
      <c r="D1" s="326" t="s">
        <v>563</v>
      </c>
      <c r="E1" s="326"/>
      <c r="F1" s="326"/>
      <c r="G1" s="326"/>
      <c r="H1" s="326"/>
      <c r="I1" s="72"/>
    </row>
    <row r="2" spans="2:109" x14ac:dyDescent="0.4">
      <c r="I2" s="72"/>
    </row>
    <row r="3" spans="2:109" s="36" customFormat="1" ht="14.7" customHeight="1" x14ac:dyDescent="0.4">
      <c r="B3" s="141" t="s">
        <v>469</v>
      </c>
      <c r="C3" s="248" t="s">
        <v>1128</v>
      </c>
      <c r="D3" s="6" t="s">
        <v>1353</v>
      </c>
      <c r="E3" s="6" t="s">
        <v>1354</v>
      </c>
      <c r="F3" s="6" t="s">
        <v>1355</v>
      </c>
      <c r="G3" s="37"/>
      <c r="I3" s="9"/>
      <c r="J3" s="9"/>
      <c r="K3" s="9"/>
      <c r="L3" s="9"/>
      <c r="M3" s="9"/>
      <c r="N3" s="9"/>
      <c r="O3" s="9"/>
      <c r="P3" s="9"/>
      <c r="Q3" s="9"/>
      <c r="R3" s="9"/>
      <c r="S3" s="9"/>
      <c r="T3" s="9"/>
      <c r="U3" s="9"/>
      <c r="X3" s="37"/>
      <c r="Y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row>
    <row r="4" spans="2:109" s="72" customFormat="1" x14ac:dyDescent="0.4">
      <c r="B4" s="32"/>
      <c r="C4" s="27"/>
      <c r="D4" s="211"/>
      <c r="E4" s="4"/>
      <c r="F4" s="3"/>
      <c r="G4" s="31"/>
      <c r="H4" s="3"/>
    </row>
    <row r="5" spans="2:109" ht="15" thickBot="1" x14ac:dyDescent="0.45">
      <c r="B5" s="20" t="s">
        <v>150</v>
      </c>
      <c r="C5" s="20" t="s">
        <v>151</v>
      </c>
      <c r="D5" s="135" t="s">
        <v>1131</v>
      </c>
      <c r="E5" s="20" t="s">
        <v>152</v>
      </c>
      <c r="F5" s="20" t="s">
        <v>153</v>
      </c>
      <c r="G5" s="20" t="s">
        <v>154</v>
      </c>
      <c r="H5" s="20" t="s">
        <v>155</v>
      </c>
      <c r="I5" s="72"/>
    </row>
    <row r="6" spans="2:109" ht="34.75" x14ac:dyDescent="0.4">
      <c r="B6" s="305" t="s">
        <v>20</v>
      </c>
      <c r="C6" s="91" t="s">
        <v>36</v>
      </c>
      <c r="D6" s="212" t="s">
        <v>201</v>
      </c>
      <c r="E6" s="48"/>
      <c r="F6" s="46"/>
      <c r="G6" s="261"/>
      <c r="H6" s="47"/>
      <c r="I6" s="72"/>
    </row>
    <row r="7" spans="2:109" ht="34.75" x14ac:dyDescent="0.4">
      <c r="B7" s="303"/>
      <c r="C7" s="92" t="s">
        <v>37</v>
      </c>
      <c r="D7" s="212" t="s">
        <v>202</v>
      </c>
      <c r="E7" s="24"/>
      <c r="F7" s="22"/>
      <c r="G7" s="250"/>
      <c r="H7" s="53"/>
      <c r="I7" s="72"/>
    </row>
    <row r="8" spans="2:109" ht="46.3" x14ac:dyDescent="0.4">
      <c r="B8" s="303"/>
      <c r="C8" s="92" t="s">
        <v>38</v>
      </c>
      <c r="D8" s="212" t="s">
        <v>203</v>
      </c>
      <c r="E8" s="24"/>
      <c r="F8" s="22"/>
      <c r="G8" s="250"/>
      <c r="H8" s="43"/>
      <c r="I8" s="72"/>
    </row>
    <row r="9" spans="2:109" ht="81" x14ac:dyDescent="0.4">
      <c r="B9" s="303"/>
      <c r="C9" s="92" t="s">
        <v>39</v>
      </c>
      <c r="D9" s="212" t="s">
        <v>204</v>
      </c>
      <c r="E9" s="24"/>
      <c r="F9" s="22"/>
      <c r="G9" s="250"/>
      <c r="H9" s="43"/>
      <c r="I9" s="72"/>
    </row>
    <row r="10" spans="2:109" ht="58.3" thickBot="1" x14ac:dyDescent="0.45">
      <c r="B10" s="304"/>
      <c r="C10" s="93" t="s">
        <v>40</v>
      </c>
      <c r="D10" s="212" t="s">
        <v>205</v>
      </c>
      <c r="E10" s="75"/>
      <c r="F10" s="76"/>
      <c r="G10" s="250"/>
      <c r="H10" s="77"/>
      <c r="I10" s="72"/>
    </row>
    <row r="11" spans="2:109" ht="46.3" x14ac:dyDescent="0.4">
      <c r="B11" s="305" t="s">
        <v>21</v>
      </c>
      <c r="C11" s="91" t="s">
        <v>41</v>
      </c>
      <c r="D11" s="212" t="s">
        <v>206</v>
      </c>
      <c r="E11" s="48"/>
      <c r="F11" s="46"/>
      <c r="G11" s="250"/>
      <c r="H11" s="47"/>
      <c r="I11" s="72"/>
    </row>
    <row r="12" spans="2:109" ht="57.9" x14ac:dyDescent="0.4">
      <c r="B12" s="303"/>
      <c r="C12" s="92" t="s">
        <v>42</v>
      </c>
      <c r="D12" s="212" t="s">
        <v>207</v>
      </c>
      <c r="E12" s="24"/>
      <c r="F12" s="22"/>
      <c r="G12" s="250"/>
      <c r="H12" s="43"/>
      <c r="I12" s="72"/>
    </row>
    <row r="13" spans="2:109" ht="92.6" x14ac:dyDescent="0.4">
      <c r="B13" s="303"/>
      <c r="C13" s="92" t="s">
        <v>43</v>
      </c>
      <c r="D13" s="212" t="s">
        <v>208</v>
      </c>
      <c r="E13" s="24"/>
      <c r="F13" s="22"/>
      <c r="G13" s="250"/>
      <c r="H13" s="43"/>
      <c r="I13" s="72"/>
    </row>
    <row r="14" spans="2:109" ht="81" x14ac:dyDescent="0.4">
      <c r="B14" s="303"/>
      <c r="C14" s="92" t="s">
        <v>44</v>
      </c>
      <c r="D14" s="212" t="s">
        <v>209</v>
      </c>
      <c r="E14" s="24"/>
      <c r="F14" s="22"/>
      <c r="G14" s="250"/>
      <c r="H14" s="43"/>
      <c r="I14" s="72"/>
    </row>
    <row r="15" spans="2:109" ht="104.6" thickBot="1" x14ac:dyDescent="0.45">
      <c r="B15" s="306"/>
      <c r="C15" s="94" t="s">
        <v>45</v>
      </c>
      <c r="D15" s="212" t="s">
        <v>210</v>
      </c>
      <c r="E15" s="79"/>
      <c r="F15" s="96"/>
      <c r="G15" s="250"/>
      <c r="H15" s="80"/>
      <c r="I15" s="72"/>
    </row>
    <row r="16" spans="2:109" ht="23.15" x14ac:dyDescent="0.4">
      <c r="B16" s="302" t="s">
        <v>22</v>
      </c>
      <c r="C16" s="95" t="s">
        <v>46</v>
      </c>
      <c r="D16" s="212" t="s">
        <v>211</v>
      </c>
      <c r="E16" s="49"/>
      <c r="F16" s="44"/>
      <c r="G16" s="250"/>
      <c r="H16" s="45"/>
      <c r="I16" s="72"/>
    </row>
    <row r="17" spans="2:9" ht="57.9" x14ac:dyDescent="0.4">
      <c r="B17" s="303"/>
      <c r="C17" s="92" t="s">
        <v>47</v>
      </c>
      <c r="D17" s="212" t="s">
        <v>509</v>
      </c>
      <c r="E17" s="24"/>
      <c r="F17" s="22"/>
      <c r="G17" s="250"/>
      <c r="H17" s="43"/>
      <c r="I17" s="72"/>
    </row>
    <row r="18" spans="2:9" ht="46.3" x14ac:dyDescent="0.4">
      <c r="B18" s="303"/>
      <c r="C18" s="92" t="s">
        <v>48</v>
      </c>
      <c r="D18" s="212" t="s">
        <v>212</v>
      </c>
      <c r="E18" s="24"/>
      <c r="F18" s="22"/>
      <c r="G18" s="250"/>
      <c r="H18" s="43"/>
      <c r="I18" s="72"/>
    </row>
    <row r="19" spans="2:9" ht="34.75" x14ac:dyDescent="0.4">
      <c r="B19" s="303"/>
      <c r="C19" s="92" t="s">
        <v>49</v>
      </c>
      <c r="D19" s="212" t="s">
        <v>213</v>
      </c>
      <c r="E19" s="24" t="s">
        <v>3</v>
      </c>
      <c r="F19" s="22" t="s">
        <v>3</v>
      </c>
      <c r="G19" s="250">
        <v>1</v>
      </c>
      <c r="H19" s="53" t="s">
        <v>399</v>
      </c>
      <c r="I19" s="72"/>
    </row>
    <row r="20" spans="2:9" ht="34.75" x14ac:dyDescent="0.4">
      <c r="B20" s="303"/>
      <c r="C20" s="92" t="s">
        <v>49</v>
      </c>
      <c r="D20" s="212" t="s">
        <v>213</v>
      </c>
      <c r="E20" s="24" t="s">
        <v>0</v>
      </c>
      <c r="F20" s="22" t="s">
        <v>6</v>
      </c>
      <c r="G20" s="250">
        <v>1</v>
      </c>
      <c r="H20" s="53" t="s">
        <v>398</v>
      </c>
      <c r="I20" s="72"/>
    </row>
    <row r="21" spans="2:9" ht="34.75" x14ac:dyDescent="0.4">
      <c r="B21" s="303"/>
      <c r="C21" s="92" t="s">
        <v>49</v>
      </c>
      <c r="D21" s="212" t="s">
        <v>213</v>
      </c>
      <c r="E21" s="24" t="s">
        <v>1</v>
      </c>
      <c r="F21" s="21" t="s">
        <v>11</v>
      </c>
      <c r="G21" s="250">
        <v>-1</v>
      </c>
      <c r="H21" s="99" t="s">
        <v>418</v>
      </c>
      <c r="I21" s="72"/>
    </row>
    <row r="22" spans="2:9" s="72" customFormat="1" ht="34.75" x14ac:dyDescent="0.4">
      <c r="B22" s="303"/>
      <c r="C22" s="92" t="s">
        <v>49</v>
      </c>
      <c r="D22" s="212" t="s">
        <v>213</v>
      </c>
      <c r="E22" s="24" t="s">
        <v>1</v>
      </c>
      <c r="F22" s="21" t="s">
        <v>11</v>
      </c>
      <c r="G22" s="250">
        <v>1</v>
      </c>
      <c r="H22" s="99" t="s">
        <v>635</v>
      </c>
    </row>
    <row r="23" spans="2:9" ht="34.75" x14ac:dyDescent="0.4">
      <c r="B23" s="303"/>
      <c r="C23" s="92" t="s">
        <v>49</v>
      </c>
      <c r="D23" s="212" t="s">
        <v>213</v>
      </c>
      <c r="E23" s="24" t="s">
        <v>1</v>
      </c>
      <c r="F23" s="22" t="s">
        <v>14</v>
      </c>
      <c r="G23" s="250">
        <v>1</v>
      </c>
      <c r="H23" s="53" t="s">
        <v>513</v>
      </c>
      <c r="I23" s="72"/>
    </row>
    <row r="24" spans="2:9" ht="34.75" x14ac:dyDescent="0.4">
      <c r="B24" s="303"/>
      <c r="C24" s="92" t="s">
        <v>50</v>
      </c>
      <c r="D24" s="212" t="s">
        <v>214</v>
      </c>
      <c r="E24" s="24"/>
      <c r="F24" s="22"/>
      <c r="G24" s="250"/>
      <c r="H24" s="43"/>
      <c r="I24" s="72"/>
    </row>
    <row r="25" spans="2:9" ht="23.15" x14ac:dyDescent="0.4">
      <c r="B25" s="303"/>
      <c r="C25" s="92" t="s">
        <v>51</v>
      </c>
      <c r="D25" s="212" t="s">
        <v>215</v>
      </c>
      <c r="E25" s="24"/>
      <c r="F25" s="22"/>
      <c r="G25" s="250"/>
      <c r="H25" s="43"/>
      <c r="I25" s="72"/>
    </row>
    <row r="26" spans="2:9" ht="57.9" x14ac:dyDescent="0.4">
      <c r="B26" s="303"/>
      <c r="C26" s="92" t="s">
        <v>52</v>
      </c>
      <c r="D26" s="212" t="s">
        <v>216</v>
      </c>
      <c r="E26" s="24"/>
      <c r="F26" s="22"/>
      <c r="G26" s="250"/>
      <c r="H26" s="43"/>
      <c r="I26" s="72"/>
    </row>
    <row r="27" spans="2:9" ht="46.3" x14ac:dyDescent="0.4">
      <c r="B27" s="303"/>
      <c r="C27" s="92" t="s">
        <v>53</v>
      </c>
      <c r="D27" s="212" t="s">
        <v>217</v>
      </c>
      <c r="E27" s="24"/>
      <c r="F27" s="22"/>
      <c r="G27" s="250"/>
      <c r="H27" s="43"/>
      <c r="I27" s="72"/>
    </row>
    <row r="28" spans="2:9" ht="34.75" x14ac:dyDescent="0.4">
      <c r="B28" s="303"/>
      <c r="C28" s="92" t="s">
        <v>54</v>
      </c>
      <c r="D28" s="212" t="s">
        <v>218</v>
      </c>
      <c r="E28" s="24" t="s">
        <v>3</v>
      </c>
      <c r="F28" s="22" t="s">
        <v>3</v>
      </c>
      <c r="G28" s="250">
        <v>1</v>
      </c>
      <c r="H28" s="53" t="s">
        <v>399</v>
      </c>
      <c r="I28" s="72"/>
    </row>
    <row r="29" spans="2:9" ht="34.75" x14ac:dyDescent="0.4">
      <c r="B29" s="303"/>
      <c r="C29" s="92" t="s">
        <v>54</v>
      </c>
      <c r="D29" s="212" t="s">
        <v>218</v>
      </c>
      <c r="E29" s="24" t="s">
        <v>1</v>
      </c>
      <c r="F29" s="22" t="s">
        <v>14</v>
      </c>
      <c r="G29" s="250">
        <v>1</v>
      </c>
      <c r="H29" s="53" t="s">
        <v>513</v>
      </c>
      <c r="I29" s="72"/>
    </row>
    <row r="30" spans="2:9" ht="34.75" x14ac:dyDescent="0.4">
      <c r="B30" s="303"/>
      <c r="C30" s="92" t="s">
        <v>54</v>
      </c>
      <c r="D30" s="212" t="s">
        <v>218</v>
      </c>
      <c r="E30" s="24" t="s">
        <v>1</v>
      </c>
      <c r="F30" s="21" t="s">
        <v>11</v>
      </c>
      <c r="G30" s="250">
        <v>-1</v>
      </c>
      <c r="H30" s="99" t="s">
        <v>418</v>
      </c>
      <c r="I30" s="72"/>
    </row>
    <row r="31" spans="2:9" s="72" customFormat="1" ht="34.75" x14ac:dyDescent="0.4">
      <c r="B31" s="303"/>
      <c r="C31" s="92" t="s">
        <v>54</v>
      </c>
      <c r="D31" s="212" t="s">
        <v>218</v>
      </c>
      <c r="E31" s="24" t="s">
        <v>1</v>
      </c>
      <c r="F31" s="21" t="s">
        <v>11</v>
      </c>
      <c r="G31" s="250">
        <v>1</v>
      </c>
      <c r="H31" s="99" t="s">
        <v>635</v>
      </c>
    </row>
    <row r="32" spans="2:9" ht="35.15" thickBot="1" x14ac:dyDescent="0.45">
      <c r="B32" s="304"/>
      <c r="C32" s="93" t="s">
        <v>54</v>
      </c>
      <c r="D32" s="212" t="s">
        <v>218</v>
      </c>
      <c r="E32" s="75" t="s">
        <v>0</v>
      </c>
      <c r="F32" s="76" t="s">
        <v>6</v>
      </c>
      <c r="G32" s="250">
        <v>1</v>
      </c>
      <c r="H32" s="103" t="s">
        <v>398</v>
      </c>
      <c r="I32" s="72"/>
    </row>
    <row r="33" spans="2:9" ht="34.75" x14ac:dyDescent="0.4">
      <c r="B33" s="305" t="s">
        <v>23</v>
      </c>
      <c r="C33" s="91" t="s">
        <v>55</v>
      </c>
      <c r="D33" s="212" t="s">
        <v>219</v>
      </c>
      <c r="E33" s="48"/>
      <c r="F33" s="46"/>
      <c r="G33" s="250"/>
      <c r="H33" s="47"/>
      <c r="I33" s="72"/>
    </row>
    <row r="34" spans="2:9" ht="46.3" x14ac:dyDescent="0.4">
      <c r="B34" s="303"/>
      <c r="C34" s="92" t="s">
        <v>56</v>
      </c>
      <c r="D34" s="212" t="s">
        <v>220</v>
      </c>
      <c r="E34" s="24"/>
      <c r="F34" s="22"/>
      <c r="G34" s="250"/>
      <c r="H34" s="43"/>
      <c r="I34" s="72"/>
    </row>
    <row r="35" spans="2:9" ht="34.75" x14ac:dyDescent="0.4">
      <c r="B35" s="303"/>
      <c r="C35" s="92" t="s">
        <v>57</v>
      </c>
      <c r="D35" s="212" t="s">
        <v>221</v>
      </c>
      <c r="E35" s="24"/>
      <c r="F35" s="22"/>
      <c r="G35" s="250"/>
      <c r="H35" s="43"/>
      <c r="I35" s="72"/>
    </row>
    <row r="36" spans="2:9" ht="46.3" x14ac:dyDescent="0.4">
      <c r="B36" s="303"/>
      <c r="C36" s="92" t="s">
        <v>58</v>
      </c>
      <c r="D36" s="212" t="s">
        <v>222</v>
      </c>
      <c r="E36" s="24"/>
      <c r="F36" s="22"/>
      <c r="G36" s="250"/>
      <c r="H36" s="43"/>
      <c r="I36" s="72"/>
    </row>
    <row r="37" spans="2:9" ht="57.9" x14ac:dyDescent="0.4">
      <c r="B37" s="303"/>
      <c r="C37" s="92" t="s">
        <v>59</v>
      </c>
      <c r="D37" s="212" t="s">
        <v>223</v>
      </c>
      <c r="E37" s="24"/>
      <c r="F37" s="22"/>
      <c r="G37" s="250"/>
      <c r="H37" s="43"/>
      <c r="I37" s="72"/>
    </row>
    <row r="38" spans="2:9" ht="34.75" x14ac:dyDescent="0.4">
      <c r="B38" s="303"/>
      <c r="C38" s="92" t="s">
        <v>60</v>
      </c>
      <c r="D38" s="212" t="s">
        <v>224</v>
      </c>
      <c r="E38" s="24"/>
      <c r="F38" s="22"/>
      <c r="G38" s="250"/>
      <c r="H38" s="43"/>
      <c r="I38" s="72"/>
    </row>
    <row r="39" spans="2:9" ht="93" thickBot="1" x14ac:dyDescent="0.45">
      <c r="B39" s="306"/>
      <c r="C39" s="94" t="s">
        <v>61</v>
      </c>
      <c r="D39" s="212" t="s">
        <v>225</v>
      </c>
      <c r="E39" s="79"/>
      <c r="F39" s="96"/>
      <c r="G39" s="250"/>
      <c r="H39" s="80"/>
      <c r="I39" s="72"/>
    </row>
    <row r="40" spans="2:9" ht="23.15" x14ac:dyDescent="0.4">
      <c r="B40" s="302" t="s">
        <v>24</v>
      </c>
      <c r="C40" s="95" t="s">
        <v>62</v>
      </c>
      <c r="D40" s="212" t="s">
        <v>226</v>
      </c>
      <c r="E40" s="49"/>
      <c r="F40" s="44"/>
      <c r="G40" s="250"/>
      <c r="H40" s="45"/>
      <c r="I40" s="72"/>
    </row>
    <row r="41" spans="2:9" ht="34.75" x14ac:dyDescent="0.4">
      <c r="B41" s="303"/>
      <c r="C41" s="92" t="s">
        <v>63</v>
      </c>
      <c r="D41" s="212" t="s">
        <v>227</v>
      </c>
      <c r="E41" s="24"/>
      <c r="F41" s="22"/>
      <c r="G41" s="250"/>
      <c r="H41" s="43"/>
      <c r="I41" s="72"/>
    </row>
    <row r="42" spans="2:9" ht="23.15" x14ac:dyDescent="0.4">
      <c r="B42" s="303"/>
      <c r="C42" s="92" t="s">
        <v>64</v>
      </c>
      <c r="D42" s="212" t="s">
        <v>228</v>
      </c>
      <c r="E42" s="24"/>
      <c r="F42" s="22"/>
      <c r="G42" s="250"/>
      <c r="H42" s="43"/>
      <c r="I42" s="72"/>
    </row>
    <row r="43" spans="2:9" ht="57.9" x14ac:dyDescent="0.4">
      <c r="B43" s="303"/>
      <c r="C43" s="92" t="s">
        <v>65</v>
      </c>
      <c r="D43" s="212" t="s">
        <v>229</v>
      </c>
      <c r="E43" s="24"/>
      <c r="F43" s="22"/>
      <c r="G43" s="250"/>
      <c r="H43" s="43"/>
      <c r="I43" s="72"/>
    </row>
    <row r="44" spans="2:9" ht="34.75" x14ac:dyDescent="0.4">
      <c r="B44" s="303"/>
      <c r="C44" s="92" t="s">
        <v>66</v>
      </c>
      <c r="D44" s="212" t="s">
        <v>230</v>
      </c>
      <c r="E44" s="24"/>
      <c r="F44" s="22"/>
      <c r="G44" s="250"/>
      <c r="H44" s="43"/>
      <c r="I44" s="72"/>
    </row>
    <row r="45" spans="2:9" ht="69.900000000000006" thickBot="1" x14ac:dyDescent="0.45">
      <c r="B45" s="304"/>
      <c r="C45" s="93" t="s">
        <v>67</v>
      </c>
      <c r="D45" s="212" t="s">
        <v>231</v>
      </c>
      <c r="E45" s="75"/>
      <c r="F45" s="76"/>
      <c r="G45" s="250"/>
      <c r="H45" s="77"/>
      <c r="I45" s="72"/>
    </row>
    <row r="46" spans="2:9" ht="23.15" x14ac:dyDescent="0.4">
      <c r="B46" s="305" t="s">
        <v>25</v>
      </c>
      <c r="C46" s="91" t="s">
        <v>68</v>
      </c>
      <c r="D46" s="212" t="s">
        <v>232</v>
      </c>
      <c r="E46" s="48"/>
      <c r="F46" s="46"/>
      <c r="G46" s="250"/>
      <c r="H46" s="47"/>
      <c r="I46" s="72"/>
    </row>
    <row r="47" spans="2:9" ht="46.3" x14ac:dyDescent="0.4">
      <c r="B47" s="303"/>
      <c r="C47" s="92" t="s">
        <v>69</v>
      </c>
      <c r="D47" s="212" t="s">
        <v>233</v>
      </c>
      <c r="E47" s="24"/>
      <c r="F47" s="22"/>
      <c r="G47" s="250"/>
      <c r="H47" s="43"/>
      <c r="I47" s="72"/>
    </row>
    <row r="48" spans="2:9" ht="57.9" x14ac:dyDescent="0.4">
      <c r="B48" s="303"/>
      <c r="C48" s="92" t="s">
        <v>70</v>
      </c>
      <c r="D48" s="212" t="s">
        <v>234</v>
      </c>
      <c r="E48" s="24" t="s">
        <v>3</v>
      </c>
      <c r="F48" s="22" t="s">
        <v>3</v>
      </c>
      <c r="G48" s="250">
        <v>1</v>
      </c>
      <c r="H48" s="53" t="s">
        <v>637</v>
      </c>
      <c r="I48" s="72"/>
    </row>
    <row r="49" spans="2:9" ht="57.9" x14ac:dyDescent="0.4">
      <c r="B49" s="303"/>
      <c r="C49" s="92" t="s">
        <v>70</v>
      </c>
      <c r="D49" s="212" t="s">
        <v>234</v>
      </c>
      <c r="E49" s="24" t="s">
        <v>0</v>
      </c>
      <c r="F49" s="22" t="s">
        <v>6</v>
      </c>
      <c r="G49" s="250">
        <v>1</v>
      </c>
      <c r="H49" s="53" t="s">
        <v>422</v>
      </c>
      <c r="I49" s="72"/>
    </row>
    <row r="50" spans="2:9" ht="57.9" x14ac:dyDescent="0.4">
      <c r="B50" s="303"/>
      <c r="C50" s="92" t="s">
        <v>71</v>
      </c>
      <c r="D50" s="212" t="s">
        <v>235</v>
      </c>
      <c r="E50" s="24" t="s">
        <v>3</v>
      </c>
      <c r="F50" s="22" t="s">
        <v>3</v>
      </c>
      <c r="G50" s="250">
        <v>1</v>
      </c>
      <c r="H50" s="43" t="s">
        <v>424</v>
      </c>
      <c r="I50" s="72"/>
    </row>
    <row r="51" spans="2:9" ht="57.9" x14ac:dyDescent="0.4">
      <c r="B51" s="303"/>
      <c r="C51" s="92" t="s">
        <v>71</v>
      </c>
      <c r="D51" s="212" t="s">
        <v>235</v>
      </c>
      <c r="E51" s="24" t="s">
        <v>1</v>
      </c>
      <c r="F51" s="22" t="s">
        <v>11</v>
      </c>
      <c r="G51" s="250">
        <v>-1</v>
      </c>
      <c r="H51" s="50" t="s">
        <v>423</v>
      </c>
      <c r="I51" s="72"/>
    </row>
    <row r="52" spans="2:9" s="72" customFormat="1" ht="57.9" x14ac:dyDescent="0.4">
      <c r="B52" s="303"/>
      <c r="C52" s="92" t="s">
        <v>71</v>
      </c>
      <c r="D52" s="212" t="s">
        <v>235</v>
      </c>
      <c r="E52" s="24" t="s">
        <v>1</v>
      </c>
      <c r="F52" s="22" t="s">
        <v>11</v>
      </c>
      <c r="G52" s="250">
        <v>1</v>
      </c>
      <c r="H52" s="50" t="s">
        <v>636</v>
      </c>
    </row>
    <row r="53" spans="2:9" ht="57.9" x14ac:dyDescent="0.4">
      <c r="B53" s="303"/>
      <c r="C53" s="92" t="s">
        <v>71</v>
      </c>
      <c r="D53" s="212" t="s">
        <v>235</v>
      </c>
      <c r="E53" s="24" t="s">
        <v>0</v>
      </c>
      <c r="F53" s="22" t="s">
        <v>6</v>
      </c>
      <c r="G53" s="250">
        <v>1</v>
      </c>
      <c r="H53" s="43" t="s">
        <v>407</v>
      </c>
      <c r="I53" s="72"/>
    </row>
    <row r="54" spans="2:9" ht="34.75" x14ac:dyDescent="0.4">
      <c r="B54" s="303"/>
      <c r="C54" s="92" t="s">
        <v>72</v>
      </c>
      <c r="D54" s="212" t="s">
        <v>236</v>
      </c>
      <c r="E54" s="24"/>
      <c r="F54" s="22"/>
      <c r="G54" s="250"/>
      <c r="H54" s="43"/>
      <c r="I54" s="72"/>
    </row>
    <row r="55" spans="2:9" ht="34.75" x14ac:dyDescent="0.4">
      <c r="B55" s="303"/>
      <c r="C55" s="92" t="s">
        <v>73</v>
      </c>
      <c r="D55" s="212" t="s">
        <v>237</v>
      </c>
      <c r="E55" s="24" t="s">
        <v>3</v>
      </c>
      <c r="F55" s="22" t="s">
        <v>3</v>
      </c>
      <c r="G55" s="250">
        <v>1</v>
      </c>
      <c r="H55" s="43" t="s">
        <v>638</v>
      </c>
      <c r="I55" s="72"/>
    </row>
    <row r="56" spans="2:9" ht="34.75" x14ac:dyDescent="0.4">
      <c r="B56" s="303"/>
      <c r="C56" s="92" t="s">
        <v>73</v>
      </c>
      <c r="D56" s="212" t="s">
        <v>237</v>
      </c>
      <c r="E56" s="24" t="s">
        <v>0</v>
      </c>
      <c r="F56" s="22" t="s">
        <v>6</v>
      </c>
      <c r="G56" s="250">
        <v>1</v>
      </c>
      <c r="H56" s="43" t="s">
        <v>639</v>
      </c>
      <c r="I56" s="72"/>
    </row>
    <row r="57" spans="2:9" s="72" customFormat="1" ht="34.75" x14ac:dyDescent="0.4">
      <c r="B57" s="303"/>
      <c r="C57" s="92" t="s">
        <v>73</v>
      </c>
      <c r="D57" s="212" t="s">
        <v>237</v>
      </c>
      <c r="E57" s="24" t="s">
        <v>1</v>
      </c>
      <c r="F57" s="22" t="s">
        <v>11</v>
      </c>
      <c r="G57" s="250">
        <v>1</v>
      </c>
      <c r="H57" s="50" t="s">
        <v>636</v>
      </c>
    </row>
    <row r="58" spans="2:9" ht="35.15" thickBot="1" x14ac:dyDescent="0.45">
      <c r="B58" s="306"/>
      <c r="C58" s="94" t="s">
        <v>73</v>
      </c>
      <c r="D58" s="212" t="s">
        <v>237</v>
      </c>
      <c r="E58" s="79" t="s">
        <v>1</v>
      </c>
      <c r="F58" s="96" t="s">
        <v>11</v>
      </c>
      <c r="G58" s="250">
        <v>-1</v>
      </c>
      <c r="H58" s="82" t="s">
        <v>425</v>
      </c>
      <c r="I58" s="72"/>
    </row>
    <row r="59" spans="2:9" ht="25.75" x14ac:dyDescent="0.4">
      <c r="B59" s="302" t="s">
        <v>26</v>
      </c>
      <c r="C59" s="95" t="s">
        <v>74</v>
      </c>
      <c r="D59" s="212" t="s">
        <v>238</v>
      </c>
      <c r="E59" s="49" t="s">
        <v>1</v>
      </c>
      <c r="F59" s="44" t="s">
        <v>11</v>
      </c>
      <c r="G59" s="250">
        <v>1</v>
      </c>
      <c r="H59" s="102" t="s">
        <v>640</v>
      </c>
      <c r="I59" s="72"/>
    </row>
    <row r="60" spans="2:9" ht="38.6" x14ac:dyDescent="0.4">
      <c r="B60" s="303"/>
      <c r="C60" s="92" t="s">
        <v>74</v>
      </c>
      <c r="D60" s="212" t="s">
        <v>238</v>
      </c>
      <c r="E60" s="24" t="s">
        <v>0</v>
      </c>
      <c r="F60" s="22" t="s">
        <v>6</v>
      </c>
      <c r="G60" s="250">
        <v>1</v>
      </c>
      <c r="H60" s="53" t="s">
        <v>345</v>
      </c>
      <c r="I60" s="72"/>
    </row>
    <row r="61" spans="2:9" ht="25.75" x14ac:dyDescent="0.4">
      <c r="B61" s="303"/>
      <c r="C61" s="92" t="s">
        <v>75</v>
      </c>
      <c r="D61" s="212" t="s">
        <v>239</v>
      </c>
      <c r="E61" s="24" t="s">
        <v>1</v>
      </c>
      <c r="F61" s="22" t="s">
        <v>11</v>
      </c>
      <c r="G61" s="250">
        <v>1</v>
      </c>
      <c r="H61" s="43" t="s">
        <v>514</v>
      </c>
      <c r="I61" s="72"/>
    </row>
    <row r="62" spans="2:9" ht="23.6" thickBot="1" x14ac:dyDescent="0.45">
      <c r="B62" s="304"/>
      <c r="C62" s="93" t="s">
        <v>76</v>
      </c>
      <c r="D62" s="212" t="s">
        <v>240</v>
      </c>
      <c r="E62" s="75" t="s">
        <v>0</v>
      </c>
      <c r="F62" s="76" t="s">
        <v>6</v>
      </c>
      <c r="G62" s="250">
        <v>1</v>
      </c>
      <c r="H62" s="77" t="s">
        <v>329</v>
      </c>
      <c r="I62" s="72"/>
    </row>
    <row r="63" spans="2:9" ht="46.3" x14ac:dyDescent="0.4">
      <c r="B63" s="305" t="s">
        <v>27</v>
      </c>
      <c r="C63" s="91" t="s">
        <v>77</v>
      </c>
      <c r="D63" s="212" t="s">
        <v>241</v>
      </c>
      <c r="E63" s="48"/>
      <c r="F63" s="46"/>
      <c r="G63" s="250"/>
      <c r="H63" s="47"/>
      <c r="I63" s="72"/>
    </row>
    <row r="64" spans="2:9" ht="46.3" x14ac:dyDescent="0.4">
      <c r="B64" s="303"/>
      <c r="C64" s="92" t="s">
        <v>78</v>
      </c>
      <c r="D64" s="212" t="s">
        <v>242</v>
      </c>
      <c r="E64" s="24" t="s">
        <v>3</v>
      </c>
      <c r="F64" s="22" t="s">
        <v>3</v>
      </c>
      <c r="G64" s="250">
        <v>1</v>
      </c>
      <c r="H64" s="53" t="s">
        <v>411</v>
      </c>
      <c r="I64" s="72"/>
    </row>
    <row r="65" spans="2:9" ht="46.3" x14ac:dyDescent="0.4">
      <c r="B65" s="303"/>
      <c r="C65" s="92" t="s">
        <v>78</v>
      </c>
      <c r="D65" s="212" t="s">
        <v>242</v>
      </c>
      <c r="E65" s="24" t="s">
        <v>0</v>
      </c>
      <c r="F65" s="22" t="s">
        <v>6</v>
      </c>
      <c r="G65" s="250">
        <v>1</v>
      </c>
      <c r="H65" s="53" t="s">
        <v>411</v>
      </c>
      <c r="I65" s="72"/>
    </row>
    <row r="66" spans="2:9" s="72" customFormat="1" ht="46.3" x14ac:dyDescent="0.4">
      <c r="B66" s="303"/>
      <c r="C66" s="92" t="s">
        <v>78</v>
      </c>
      <c r="D66" s="212" t="s">
        <v>242</v>
      </c>
      <c r="E66" s="24" t="s">
        <v>1</v>
      </c>
      <c r="F66" s="22" t="s">
        <v>11</v>
      </c>
      <c r="G66" s="250">
        <v>1</v>
      </c>
      <c r="H66" s="43" t="s">
        <v>400</v>
      </c>
    </row>
    <row r="67" spans="2:9" ht="46.3" x14ac:dyDescent="0.4">
      <c r="B67" s="303"/>
      <c r="C67" s="92" t="s">
        <v>78</v>
      </c>
      <c r="D67" s="212" t="s">
        <v>242</v>
      </c>
      <c r="E67" s="24" t="s">
        <v>1</v>
      </c>
      <c r="F67" s="22" t="s">
        <v>14</v>
      </c>
      <c r="G67" s="250">
        <v>1</v>
      </c>
      <c r="H67" s="43" t="s">
        <v>400</v>
      </c>
      <c r="I67" s="72"/>
    </row>
    <row r="68" spans="2:9" ht="69.45" x14ac:dyDescent="0.4">
      <c r="B68" s="303"/>
      <c r="C68" s="92" t="s">
        <v>79</v>
      </c>
      <c r="D68" s="212" t="s">
        <v>243</v>
      </c>
      <c r="E68" s="24" t="s">
        <v>0</v>
      </c>
      <c r="F68" s="22" t="s">
        <v>6</v>
      </c>
      <c r="G68" s="250">
        <v>1</v>
      </c>
      <c r="H68" s="43" t="s">
        <v>1302</v>
      </c>
      <c r="I68" s="72"/>
    </row>
    <row r="69" spans="2:9" ht="69.45" x14ac:dyDescent="0.4">
      <c r="B69" s="303"/>
      <c r="C69" s="92" t="s">
        <v>79</v>
      </c>
      <c r="D69" s="212" t="s">
        <v>243</v>
      </c>
      <c r="E69" s="24" t="s">
        <v>1</v>
      </c>
      <c r="F69" s="22" t="s">
        <v>14</v>
      </c>
      <c r="G69" s="250">
        <v>1</v>
      </c>
      <c r="H69" s="43" t="s">
        <v>1303</v>
      </c>
      <c r="I69" s="72"/>
    </row>
    <row r="70" spans="2:9" ht="81" x14ac:dyDescent="0.4">
      <c r="B70" s="303"/>
      <c r="C70" s="92" t="s">
        <v>80</v>
      </c>
      <c r="D70" s="212" t="s">
        <v>256</v>
      </c>
      <c r="E70" s="24" t="s">
        <v>3</v>
      </c>
      <c r="F70" s="22" t="s">
        <v>3</v>
      </c>
      <c r="G70" s="250">
        <v>1</v>
      </c>
      <c r="H70" s="43" t="s">
        <v>642</v>
      </c>
      <c r="I70" s="72"/>
    </row>
    <row r="71" spans="2:9" ht="81" x14ac:dyDescent="0.4">
      <c r="B71" s="303"/>
      <c r="C71" s="92" t="s">
        <v>80</v>
      </c>
      <c r="D71" s="212" t="s">
        <v>256</v>
      </c>
      <c r="E71" s="24" t="s">
        <v>0</v>
      </c>
      <c r="F71" s="22" t="s">
        <v>6</v>
      </c>
      <c r="G71" s="250">
        <v>1</v>
      </c>
      <c r="H71" s="43" t="s">
        <v>312</v>
      </c>
      <c r="I71" s="72"/>
    </row>
    <row r="72" spans="2:9" s="72" customFormat="1" ht="81" x14ac:dyDescent="0.4">
      <c r="B72" s="303"/>
      <c r="C72" s="92" t="s">
        <v>80</v>
      </c>
      <c r="D72" s="212" t="s">
        <v>256</v>
      </c>
      <c r="E72" s="24" t="s">
        <v>1</v>
      </c>
      <c r="F72" s="22" t="s">
        <v>11</v>
      </c>
      <c r="G72" s="250">
        <v>1</v>
      </c>
      <c r="H72" s="43" t="s">
        <v>643</v>
      </c>
    </row>
    <row r="73" spans="2:9" ht="81" x14ac:dyDescent="0.4">
      <c r="B73" s="303"/>
      <c r="C73" s="92" t="s">
        <v>80</v>
      </c>
      <c r="D73" s="212" t="s">
        <v>256</v>
      </c>
      <c r="E73" s="24" t="s">
        <v>1</v>
      </c>
      <c r="F73" s="22" t="s">
        <v>14</v>
      </c>
      <c r="G73" s="250">
        <v>1</v>
      </c>
      <c r="H73" s="43" t="s">
        <v>401</v>
      </c>
      <c r="I73" s="72"/>
    </row>
    <row r="74" spans="2:9" ht="46.3" x14ac:dyDescent="0.4">
      <c r="B74" s="303"/>
      <c r="C74" s="92" t="s">
        <v>81</v>
      </c>
      <c r="D74" s="212" t="s">
        <v>244</v>
      </c>
      <c r="E74" s="24" t="s">
        <v>3</v>
      </c>
      <c r="F74" s="22" t="s">
        <v>3</v>
      </c>
      <c r="G74" s="250">
        <v>1</v>
      </c>
      <c r="H74" s="43" t="s">
        <v>644</v>
      </c>
      <c r="I74" s="72"/>
    </row>
    <row r="75" spans="2:9" s="72" customFormat="1" ht="46.3" x14ac:dyDescent="0.4">
      <c r="B75" s="303"/>
      <c r="C75" s="92" t="s">
        <v>81</v>
      </c>
      <c r="D75" s="212" t="s">
        <v>244</v>
      </c>
      <c r="E75" s="24" t="s">
        <v>3</v>
      </c>
      <c r="F75" s="22" t="s">
        <v>3</v>
      </c>
      <c r="G75" s="250">
        <v>-1</v>
      </c>
      <c r="H75" s="43" t="s">
        <v>645</v>
      </c>
    </row>
    <row r="76" spans="2:9" ht="46.3" x14ac:dyDescent="0.4">
      <c r="B76" s="303"/>
      <c r="C76" s="92" t="s">
        <v>81</v>
      </c>
      <c r="D76" s="212" t="s">
        <v>244</v>
      </c>
      <c r="E76" s="24" t="s">
        <v>0</v>
      </c>
      <c r="F76" s="22" t="s">
        <v>6</v>
      </c>
      <c r="G76" s="250">
        <v>1</v>
      </c>
      <c r="H76" s="43" t="s">
        <v>646</v>
      </c>
      <c r="I76" s="72"/>
    </row>
    <row r="77" spans="2:9" ht="46.3" x14ac:dyDescent="0.4">
      <c r="B77" s="303"/>
      <c r="C77" s="92" t="s">
        <v>81</v>
      </c>
      <c r="D77" s="212" t="s">
        <v>244</v>
      </c>
      <c r="E77" s="24" t="s">
        <v>1</v>
      </c>
      <c r="F77" s="22" t="s">
        <v>14</v>
      </c>
      <c r="G77" s="250">
        <v>1</v>
      </c>
      <c r="H77" s="43" t="s">
        <v>647</v>
      </c>
      <c r="I77" s="72"/>
    </row>
    <row r="78" spans="2:9" ht="23.15" x14ac:dyDescent="0.4">
      <c r="B78" s="303"/>
      <c r="C78" s="92" t="s">
        <v>82</v>
      </c>
      <c r="D78" s="212" t="s">
        <v>245</v>
      </c>
      <c r="E78" s="24"/>
      <c r="F78" s="22"/>
      <c r="G78" s="250"/>
      <c r="H78" s="43"/>
      <c r="I78" s="72"/>
    </row>
    <row r="79" spans="2:9" ht="69.45" x14ac:dyDescent="0.4">
      <c r="B79" s="303"/>
      <c r="C79" s="92" t="s">
        <v>83</v>
      </c>
      <c r="D79" s="212" t="s">
        <v>246</v>
      </c>
      <c r="E79" s="24"/>
      <c r="F79" s="22"/>
      <c r="G79" s="250"/>
      <c r="H79" s="43"/>
      <c r="I79" s="72"/>
    </row>
    <row r="80" spans="2:9" ht="46.3" x14ac:dyDescent="0.4">
      <c r="B80" s="303"/>
      <c r="C80" s="92" t="s">
        <v>84</v>
      </c>
      <c r="D80" s="212" t="s">
        <v>247</v>
      </c>
      <c r="E80" s="24" t="s">
        <v>3</v>
      </c>
      <c r="F80" s="22" t="s">
        <v>3</v>
      </c>
      <c r="G80" s="250">
        <v>1</v>
      </c>
      <c r="H80" s="43" t="s">
        <v>426</v>
      </c>
      <c r="I80" s="72"/>
    </row>
    <row r="81" spans="2:9" ht="46.3" x14ac:dyDescent="0.4">
      <c r="B81" s="303"/>
      <c r="C81" s="92" t="s">
        <v>84</v>
      </c>
      <c r="D81" s="212" t="s">
        <v>247</v>
      </c>
      <c r="E81" s="24" t="s">
        <v>0</v>
      </c>
      <c r="F81" s="22" t="s">
        <v>6</v>
      </c>
      <c r="G81" s="250">
        <v>1</v>
      </c>
      <c r="H81" s="43" t="s">
        <v>427</v>
      </c>
      <c r="I81" s="72"/>
    </row>
    <row r="82" spans="2:9" s="72" customFormat="1" ht="46.3" x14ac:dyDescent="0.4">
      <c r="B82" s="303"/>
      <c r="C82" s="92" t="s">
        <v>84</v>
      </c>
      <c r="D82" s="212" t="s">
        <v>247</v>
      </c>
      <c r="E82" s="24" t="s">
        <v>1</v>
      </c>
      <c r="F82" s="22" t="s">
        <v>11</v>
      </c>
      <c r="G82" s="250">
        <v>1</v>
      </c>
      <c r="H82" s="43" t="s">
        <v>427</v>
      </c>
    </row>
    <row r="83" spans="2:9" ht="34.75" x14ac:dyDescent="0.4">
      <c r="B83" s="303"/>
      <c r="C83" s="92" t="s">
        <v>85</v>
      </c>
      <c r="D83" s="212" t="s">
        <v>248</v>
      </c>
      <c r="E83" s="24"/>
      <c r="F83" s="22"/>
      <c r="G83" s="250"/>
      <c r="H83" s="43"/>
      <c r="I83" s="72"/>
    </row>
    <row r="84" spans="2:9" ht="35.15" thickBot="1" x14ac:dyDescent="0.45">
      <c r="B84" s="306"/>
      <c r="C84" s="94" t="s">
        <v>86</v>
      </c>
      <c r="D84" s="212" t="s">
        <v>249</v>
      </c>
      <c r="E84" s="79"/>
      <c r="F84" s="96"/>
      <c r="G84" s="250"/>
      <c r="H84" s="80"/>
      <c r="I84" s="72"/>
    </row>
    <row r="85" spans="2:9" ht="57.9" x14ac:dyDescent="0.4">
      <c r="B85" s="302" t="s">
        <v>28</v>
      </c>
      <c r="C85" s="95" t="s">
        <v>87</v>
      </c>
      <c r="D85" s="212" t="s">
        <v>250</v>
      </c>
      <c r="E85" s="49" t="s">
        <v>0</v>
      </c>
      <c r="F85" s="44" t="s">
        <v>6</v>
      </c>
      <c r="G85" s="250">
        <v>1</v>
      </c>
      <c r="H85" s="45" t="s">
        <v>648</v>
      </c>
      <c r="I85" s="72"/>
    </row>
    <row r="86" spans="2:9" ht="57.9" x14ac:dyDescent="0.4">
      <c r="B86" s="303"/>
      <c r="C86" s="92" t="s">
        <v>87</v>
      </c>
      <c r="D86" s="212" t="s">
        <v>250</v>
      </c>
      <c r="E86" s="24" t="s">
        <v>1</v>
      </c>
      <c r="F86" s="22" t="s">
        <v>14</v>
      </c>
      <c r="G86" s="250">
        <v>1</v>
      </c>
      <c r="H86" s="43" t="s">
        <v>649</v>
      </c>
      <c r="I86" s="72"/>
    </row>
    <row r="87" spans="2:9" s="72" customFormat="1" ht="57.9" x14ac:dyDescent="0.4">
      <c r="B87" s="303"/>
      <c r="C87" s="92" t="s">
        <v>87</v>
      </c>
      <c r="D87" s="212" t="s">
        <v>250</v>
      </c>
      <c r="E87" s="24" t="s">
        <v>1</v>
      </c>
      <c r="F87" s="22" t="s">
        <v>11</v>
      </c>
      <c r="G87" s="250">
        <v>1</v>
      </c>
      <c r="H87" s="43" t="s">
        <v>650</v>
      </c>
    </row>
    <row r="88" spans="2:9" ht="57.9" x14ac:dyDescent="0.4">
      <c r="B88" s="303"/>
      <c r="C88" s="92" t="s">
        <v>88</v>
      </c>
      <c r="D88" s="212" t="s">
        <v>251</v>
      </c>
      <c r="E88" s="24" t="s">
        <v>3</v>
      </c>
      <c r="F88" s="22" t="s">
        <v>3</v>
      </c>
      <c r="G88" s="250">
        <v>1</v>
      </c>
      <c r="H88" s="43" t="s">
        <v>651</v>
      </c>
      <c r="I88" s="72"/>
    </row>
    <row r="89" spans="2:9" ht="57.9" x14ac:dyDescent="0.4">
      <c r="B89" s="303"/>
      <c r="C89" s="92" t="s">
        <v>88</v>
      </c>
      <c r="D89" s="212" t="s">
        <v>251</v>
      </c>
      <c r="E89" s="24" t="s">
        <v>0</v>
      </c>
      <c r="F89" s="22" t="s">
        <v>6</v>
      </c>
      <c r="G89" s="250">
        <v>1</v>
      </c>
      <c r="H89" s="43" t="s">
        <v>651</v>
      </c>
      <c r="I89" s="72"/>
    </row>
    <row r="90" spans="2:9" ht="57.9" x14ac:dyDescent="0.4">
      <c r="B90" s="303"/>
      <c r="C90" s="92" t="s">
        <v>88</v>
      </c>
      <c r="D90" s="212" t="s">
        <v>251</v>
      </c>
      <c r="E90" s="24" t="s">
        <v>1</v>
      </c>
      <c r="F90" s="22" t="s">
        <v>14</v>
      </c>
      <c r="G90" s="250">
        <v>1</v>
      </c>
      <c r="H90" s="43" t="s">
        <v>651</v>
      </c>
      <c r="I90" s="72"/>
    </row>
    <row r="91" spans="2:9" s="72" customFormat="1" ht="57.9" x14ac:dyDescent="0.4">
      <c r="B91" s="303"/>
      <c r="C91" s="92" t="s">
        <v>88</v>
      </c>
      <c r="D91" s="212" t="s">
        <v>251</v>
      </c>
      <c r="E91" s="24" t="s">
        <v>1</v>
      </c>
      <c r="F91" s="22" t="s">
        <v>11</v>
      </c>
      <c r="G91" s="250">
        <v>1</v>
      </c>
      <c r="H91" s="43" t="s">
        <v>651</v>
      </c>
    </row>
    <row r="92" spans="2:9" ht="46.3" x14ac:dyDescent="0.4">
      <c r="B92" s="303"/>
      <c r="C92" s="92" t="s">
        <v>89</v>
      </c>
      <c r="D92" s="212" t="s">
        <v>252</v>
      </c>
      <c r="E92" s="24"/>
      <c r="F92" s="22"/>
      <c r="G92" s="250"/>
      <c r="H92" s="43"/>
      <c r="I92" s="72"/>
    </row>
    <row r="93" spans="2:9" ht="69.45" x14ac:dyDescent="0.4">
      <c r="B93" s="303"/>
      <c r="C93" s="92" t="s">
        <v>90</v>
      </c>
      <c r="D93" s="212" t="s">
        <v>257</v>
      </c>
      <c r="E93" s="24" t="s">
        <v>3</v>
      </c>
      <c r="F93" s="22" t="s">
        <v>3</v>
      </c>
      <c r="G93" s="250">
        <v>1</v>
      </c>
      <c r="H93" s="43" t="s">
        <v>652</v>
      </c>
      <c r="I93" s="72"/>
    </row>
    <row r="94" spans="2:9" ht="69.45" x14ac:dyDescent="0.4">
      <c r="B94" s="303"/>
      <c r="C94" s="92" t="s">
        <v>90</v>
      </c>
      <c r="D94" s="212" t="s">
        <v>257</v>
      </c>
      <c r="E94" s="24" t="s">
        <v>0</v>
      </c>
      <c r="F94" s="22" t="s">
        <v>6</v>
      </c>
      <c r="G94" s="250">
        <v>1</v>
      </c>
      <c r="H94" s="43" t="s">
        <v>652</v>
      </c>
      <c r="I94" s="72"/>
    </row>
    <row r="95" spans="2:9" ht="69.45" x14ac:dyDescent="0.4">
      <c r="B95" s="303"/>
      <c r="C95" s="92" t="s">
        <v>90</v>
      </c>
      <c r="D95" s="212" t="s">
        <v>257</v>
      </c>
      <c r="E95" s="24" t="s">
        <v>1</v>
      </c>
      <c r="F95" s="22" t="s">
        <v>14</v>
      </c>
      <c r="G95" s="250">
        <v>1</v>
      </c>
      <c r="H95" s="43" t="s">
        <v>652</v>
      </c>
      <c r="I95" s="72"/>
    </row>
    <row r="96" spans="2:9" s="72" customFormat="1" ht="69.45" x14ac:dyDescent="0.4">
      <c r="B96" s="303"/>
      <c r="C96" s="92" t="s">
        <v>90</v>
      </c>
      <c r="D96" s="212" t="s">
        <v>257</v>
      </c>
      <c r="E96" s="24" t="s">
        <v>1</v>
      </c>
      <c r="F96" s="22" t="s">
        <v>11</v>
      </c>
      <c r="G96" s="250">
        <v>1</v>
      </c>
      <c r="H96" s="43" t="s">
        <v>652</v>
      </c>
    </row>
    <row r="97" spans="2:9" ht="81" x14ac:dyDescent="0.4">
      <c r="B97" s="303"/>
      <c r="C97" s="92" t="s">
        <v>91</v>
      </c>
      <c r="D97" s="212" t="s">
        <v>253</v>
      </c>
      <c r="E97" s="24" t="s">
        <v>3</v>
      </c>
      <c r="F97" s="22" t="s">
        <v>3</v>
      </c>
      <c r="G97" s="250">
        <v>1</v>
      </c>
      <c r="H97" s="43" t="s">
        <v>1304</v>
      </c>
      <c r="I97" s="72"/>
    </row>
    <row r="98" spans="2:9" ht="81" x14ac:dyDescent="0.4">
      <c r="B98" s="303"/>
      <c r="C98" s="92" t="s">
        <v>91</v>
      </c>
      <c r="D98" s="212" t="s">
        <v>253</v>
      </c>
      <c r="E98" s="24" t="s">
        <v>0</v>
      </c>
      <c r="F98" s="22" t="s">
        <v>6</v>
      </c>
      <c r="G98" s="250">
        <v>1</v>
      </c>
      <c r="H98" s="43" t="s">
        <v>1305</v>
      </c>
      <c r="I98" s="72"/>
    </row>
    <row r="99" spans="2:9" s="72" customFormat="1" ht="81" x14ac:dyDescent="0.4">
      <c r="B99" s="303"/>
      <c r="C99" s="92" t="s">
        <v>91</v>
      </c>
      <c r="D99" s="212" t="s">
        <v>253</v>
      </c>
      <c r="E99" s="24" t="s">
        <v>1</v>
      </c>
      <c r="F99" s="22" t="s">
        <v>11</v>
      </c>
      <c r="G99" s="250">
        <v>1</v>
      </c>
      <c r="H99" s="43" t="s">
        <v>1306</v>
      </c>
    </row>
    <row r="100" spans="2:9" ht="81.45" thickBot="1" x14ac:dyDescent="0.45">
      <c r="B100" s="304"/>
      <c r="C100" s="93" t="s">
        <v>91</v>
      </c>
      <c r="D100" s="212" t="s">
        <v>253</v>
      </c>
      <c r="E100" s="75" t="s">
        <v>1</v>
      </c>
      <c r="F100" s="76" t="s">
        <v>14</v>
      </c>
      <c r="G100" s="250">
        <v>1</v>
      </c>
      <c r="H100" s="77" t="s">
        <v>1307</v>
      </c>
      <c r="I100" s="72"/>
    </row>
    <row r="101" spans="2:9" ht="34.75" x14ac:dyDescent="0.4">
      <c r="B101" s="305" t="s">
        <v>29</v>
      </c>
      <c r="C101" s="91" t="s">
        <v>92</v>
      </c>
      <c r="D101" s="212" t="s">
        <v>258</v>
      </c>
      <c r="E101" s="48"/>
      <c r="F101" s="46"/>
      <c r="G101" s="250"/>
      <c r="H101" s="47"/>
      <c r="I101" s="72"/>
    </row>
    <row r="102" spans="2:9" ht="46.3" x14ac:dyDescent="0.4">
      <c r="B102" s="303"/>
      <c r="C102" s="92" t="s">
        <v>93</v>
      </c>
      <c r="D102" s="212" t="s">
        <v>259</v>
      </c>
      <c r="E102" s="24"/>
      <c r="F102" s="22"/>
      <c r="G102" s="250"/>
      <c r="H102" s="43"/>
      <c r="I102" s="72"/>
    </row>
    <row r="103" spans="2:9" ht="46.3" x14ac:dyDescent="0.4">
      <c r="B103" s="303"/>
      <c r="C103" s="92" t="s">
        <v>94</v>
      </c>
      <c r="D103" s="212" t="s">
        <v>260</v>
      </c>
      <c r="E103" s="24"/>
      <c r="F103" s="22"/>
      <c r="G103" s="250"/>
      <c r="H103" s="43"/>
      <c r="I103" s="72"/>
    </row>
    <row r="104" spans="2:9" ht="34.75" x14ac:dyDescent="0.4">
      <c r="B104" s="303"/>
      <c r="C104" s="92" t="s">
        <v>95</v>
      </c>
      <c r="D104" s="212" t="s">
        <v>261</v>
      </c>
      <c r="E104" s="24"/>
      <c r="F104" s="22"/>
      <c r="G104" s="250"/>
      <c r="H104" s="43"/>
      <c r="I104" s="72"/>
    </row>
    <row r="105" spans="2:9" ht="34.75" x14ac:dyDescent="0.4">
      <c r="B105" s="303"/>
      <c r="C105" s="92" t="s">
        <v>96</v>
      </c>
      <c r="D105" s="212" t="s">
        <v>262</v>
      </c>
      <c r="E105" s="24"/>
      <c r="F105" s="22"/>
      <c r="G105" s="250"/>
      <c r="H105" s="43"/>
      <c r="I105" s="72"/>
    </row>
    <row r="106" spans="2:9" ht="57.9" x14ac:dyDescent="0.4">
      <c r="B106" s="303"/>
      <c r="C106" s="92" t="s">
        <v>97</v>
      </c>
      <c r="D106" s="212" t="s">
        <v>263</v>
      </c>
      <c r="E106" s="24"/>
      <c r="F106" s="22"/>
      <c r="G106" s="250"/>
      <c r="H106" s="43"/>
      <c r="I106" s="72"/>
    </row>
    <row r="107" spans="2:9" ht="46.75" thickBot="1" x14ac:dyDescent="0.45">
      <c r="B107" s="306"/>
      <c r="C107" s="94" t="s">
        <v>98</v>
      </c>
      <c r="D107" s="212" t="s">
        <v>264</v>
      </c>
      <c r="E107" s="79"/>
      <c r="F107" s="96"/>
      <c r="G107" s="250"/>
      <c r="H107" s="80"/>
      <c r="I107" s="72"/>
    </row>
    <row r="108" spans="2:9" ht="34.75" x14ac:dyDescent="0.4">
      <c r="B108" s="302" t="s">
        <v>30</v>
      </c>
      <c r="C108" s="95" t="s">
        <v>99</v>
      </c>
      <c r="D108" s="212" t="s">
        <v>265</v>
      </c>
      <c r="E108" s="49"/>
      <c r="F108" s="44"/>
      <c r="G108" s="250"/>
      <c r="H108" s="45"/>
      <c r="I108" s="72"/>
    </row>
    <row r="109" spans="2:9" ht="69.45" x14ac:dyDescent="0.4">
      <c r="B109" s="303"/>
      <c r="C109" s="92" t="s">
        <v>100</v>
      </c>
      <c r="D109" s="212" t="s">
        <v>266</v>
      </c>
      <c r="E109" s="24"/>
      <c r="F109" s="22"/>
      <c r="G109" s="250"/>
      <c r="H109" s="43"/>
      <c r="I109" s="72"/>
    </row>
    <row r="110" spans="2:9" s="72" customFormat="1" ht="46.3" x14ac:dyDescent="0.4">
      <c r="B110" s="303"/>
      <c r="C110" s="92" t="s">
        <v>101</v>
      </c>
      <c r="D110" s="212" t="s">
        <v>267</v>
      </c>
      <c r="E110" s="24" t="s">
        <v>3</v>
      </c>
      <c r="F110" s="22" t="s">
        <v>3</v>
      </c>
      <c r="G110" s="250">
        <v>1</v>
      </c>
      <c r="H110" s="43" t="s">
        <v>653</v>
      </c>
    </row>
    <row r="111" spans="2:9" s="72" customFormat="1" ht="46.3" x14ac:dyDescent="0.4">
      <c r="B111" s="303"/>
      <c r="C111" s="92" t="s">
        <v>101</v>
      </c>
      <c r="D111" s="212" t="s">
        <v>267</v>
      </c>
      <c r="E111" s="24" t="s">
        <v>0</v>
      </c>
      <c r="F111" s="22" t="s">
        <v>6</v>
      </c>
      <c r="G111" s="250">
        <v>1</v>
      </c>
      <c r="H111" s="43" t="s">
        <v>654</v>
      </c>
    </row>
    <row r="112" spans="2:9" s="72" customFormat="1" ht="46.3" x14ac:dyDescent="0.4">
      <c r="B112" s="303"/>
      <c r="C112" s="92" t="s">
        <v>101</v>
      </c>
      <c r="D112" s="212" t="s">
        <v>267</v>
      </c>
      <c r="E112" s="24" t="s">
        <v>1</v>
      </c>
      <c r="F112" s="22" t="s">
        <v>11</v>
      </c>
      <c r="G112" s="250">
        <v>1</v>
      </c>
      <c r="H112" s="43" t="s">
        <v>655</v>
      </c>
    </row>
    <row r="113" spans="2:9" ht="46.3" x14ac:dyDescent="0.4">
      <c r="B113" s="303"/>
      <c r="C113" s="92" t="s">
        <v>101</v>
      </c>
      <c r="D113" s="212" t="s">
        <v>267</v>
      </c>
      <c r="E113" s="24" t="s">
        <v>1</v>
      </c>
      <c r="F113" s="22" t="s">
        <v>14</v>
      </c>
      <c r="G113" s="250">
        <v>1</v>
      </c>
      <c r="H113" s="43" t="s">
        <v>656</v>
      </c>
      <c r="I113" s="72"/>
    </row>
    <row r="114" spans="2:9" ht="23.15" x14ac:dyDescent="0.4">
      <c r="B114" s="303"/>
      <c r="C114" s="92" t="s">
        <v>102</v>
      </c>
      <c r="D114" s="212" t="s">
        <v>254</v>
      </c>
      <c r="E114" s="24" t="s">
        <v>3</v>
      </c>
      <c r="F114" s="22" t="s">
        <v>3</v>
      </c>
      <c r="G114" s="250">
        <v>1</v>
      </c>
      <c r="H114" s="43" t="s">
        <v>657</v>
      </c>
      <c r="I114" s="72"/>
    </row>
    <row r="115" spans="2:9" ht="25.75" x14ac:dyDescent="0.4">
      <c r="B115" s="303"/>
      <c r="C115" s="92" t="s">
        <v>102</v>
      </c>
      <c r="D115" s="212" t="s">
        <v>254</v>
      </c>
      <c r="E115" s="24" t="s">
        <v>0</v>
      </c>
      <c r="F115" s="22" t="s">
        <v>6</v>
      </c>
      <c r="G115" s="250">
        <v>1</v>
      </c>
      <c r="H115" s="43" t="s">
        <v>660</v>
      </c>
      <c r="I115" s="72"/>
    </row>
    <row r="116" spans="2:9" ht="23.15" x14ac:dyDescent="0.4">
      <c r="B116" s="303"/>
      <c r="C116" s="92" t="s">
        <v>102</v>
      </c>
      <c r="D116" s="212" t="s">
        <v>254</v>
      </c>
      <c r="E116" s="24" t="s">
        <v>1</v>
      </c>
      <c r="F116" s="22" t="s">
        <v>14</v>
      </c>
      <c r="G116" s="250">
        <v>1</v>
      </c>
      <c r="H116" s="43" t="s">
        <v>658</v>
      </c>
      <c r="I116" s="72"/>
    </row>
    <row r="117" spans="2:9" s="72" customFormat="1" ht="25.75" x14ac:dyDescent="0.4">
      <c r="B117" s="303"/>
      <c r="C117" s="92" t="s">
        <v>102</v>
      </c>
      <c r="D117" s="212" t="s">
        <v>254</v>
      </c>
      <c r="E117" s="24" t="s">
        <v>1</v>
      </c>
      <c r="F117" s="22" t="s">
        <v>11</v>
      </c>
      <c r="G117" s="250">
        <v>1</v>
      </c>
      <c r="H117" s="43" t="s">
        <v>659</v>
      </c>
    </row>
    <row r="118" spans="2:9" s="72" customFormat="1" ht="23.15" x14ac:dyDescent="0.4">
      <c r="B118" s="303"/>
      <c r="C118" s="92" t="s">
        <v>102</v>
      </c>
      <c r="D118" s="212" t="s">
        <v>254</v>
      </c>
      <c r="E118" s="24" t="s">
        <v>1</v>
      </c>
      <c r="F118" s="22" t="s">
        <v>11</v>
      </c>
      <c r="G118" s="250">
        <v>-1</v>
      </c>
      <c r="H118" s="43" t="s">
        <v>661</v>
      </c>
    </row>
    <row r="119" spans="2:9" ht="69.45" x14ac:dyDescent="0.4">
      <c r="B119" s="303"/>
      <c r="C119" s="92" t="s">
        <v>103</v>
      </c>
      <c r="D119" s="212" t="s">
        <v>268</v>
      </c>
      <c r="E119" s="24"/>
      <c r="F119" s="22"/>
      <c r="G119" s="250"/>
      <c r="H119" s="43"/>
      <c r="I119" s="72"/>
    </row>
    <row r="120" spans="2:9" ht="34.75" x14ac:dyDescent="0.4">
      <c r="B120" s="303"/>
      <c r="C120" s="92" t="s">
        <v>104</v>
      </c>
      <c r="D120" s="212" t="s">
        <v>269</v>
      </c>
      <c r="E120" s="24" t="s">
        <v>3</v>
      </c>
      <c r="F120" s="22" t="s">
        <v>3</v>
      </c>
      <c r="G120" s="250">
        <v>1</v>
      </c>
      <c r="H120" s="43" t="s">
        <v>662</v>
      </c>
      <c r="I120" s="72"/>
    </row>
    <row r="121" spans="2:9" ht="34.75" x14ac:dyDescent="0.4">
      <c r="B121" s="303"/>
      <c r="C121" s="92" t="s">
        <v>104</v>
      </c>
      <c r="D121" s="212" t="s">
        <v>269</v>
      </c>
      <c r="E121" s="24" t="s">
        <v>1</v>
      </c>
      <c r="F121" s="22" t="s">
        <v>14</v>
      </c>
      <c r="G121" s="250">
        <v>1</v>
      </c>
      <c r="H121" s="43" t="s">
        <v>665</v>
      </c>
      <c r="I121" s="72"/>
    </row>
    <row r="122" spans="2:9" s="72" customFormat="1" ht="34.75" x14ac:dyDescent="0.4">
      <c r="B122" s="303"/>
      <c r="C122" s="98" t="s">
        <v>104</v>
      </c>
      <c r="D122" s="212" t="s">
        <v>269</v>
      </c>
      <c r="E122" s="23" t="s">
        <v>1</v>
      </c>
      <c r="F122" s="23" t="s">
        <v>11</v>
      </c>
      <c r="G122" s="250">
        <v>1</v>
      </c>
      <c r="H122" s="43" t="s">
        <v>666</v>
      </c>
    </row>
    <row r="123" spans="2:9" ht="34.75" x14ac:dyDescent="0.4">
      <c r="B123" s="325"/>
      <c r="C123" s="98" t="s">
        <v>104</v>
      </c>
      <c r="D123" s="212" t="s">
        <v>269</v>
      </c>
      <c r="E123" s="23" t="s">
        <v>1</v>
      </c>
      <c r="F123" s="23" t="s">
        <v>11</v>
      </c>
      <c r="G123" s="250">
        <v>-1</v>
      </c>
      <c r="H123" s="50" t="s">
        <v>664</v>
      </c>
      <c r="I123" s="72"/>
    </row>
    <row r="124" spans="2:9" ht="34.75" x14ac:dyDescent="0.4">
      <c r="B124" s="303"/>
      <c r="C124" s="92" t="s">
        <v>104</v>
      </c>
      <c r="D124" s="212" t="s">
        <v>269</v>
      </c>
      <c r="E124" s="24" t="s">
        <v>0</v>
      </c>
      <c r="F124" s="22" t="s">
        <v>6</v>
      </c>
      <c r="G124" s="250">
        <v>1</v>
      </c>
      <c r="H124" s="43" t="s">
        <v>663</v>
      </c>
      <c r="I124" s="72"/>
    </row>
    <row r="125" spans="2:9" ht="46.75" thickBot="1" x14ac:dyDescent="0.45">
      <c r="B125" s="304"/>
      <c r="C125" s="93" t="s">
        <v>105</v>
      </c>
      <c r="D125" s="212" t="s">
        <v>270</v>
      </c>
      <c r="E125" s="75"/>
      <c r="F125" s="76"/>
      <c r="G125" s="250"/>
      <c r="H125" s="77"/>
      <c r="I125" s="72"/>
    </row>
    <row r="126" spans="2:9" ht="57.9" x14ac:dyDescent="0.4">
      <c r="B126" s="305" t="s">
        <v>31</v>
      </c>
      <c r="C126" s="91" t="s">
        <v>106</v>
      </c>
      <c r="D126" s="212" t="s">
        <v>271</v>
      </c>
      <c r="E126" s="48"/>
      <c r="F126" s="46"/>
      <c r="G126" s="250"/>
      <c r="H126" s="47"/>
      <c r="I126" s="72"/>
    </row>
    <row r="127" spans="2:9" ht="23.15" x14ac:dyDescent="0.4">
      <c r="B127" s="303"/>
      <c r="C127" s="92" t="s">
        <v>107</v>
      </c>
      <c r="D127" s="212" t="s">
        <v>272</v>
      </c>
      <c r="E127" s="24" t="s">
        <v>3</v>
      </c>
      <c r="F127" s="22" t="s">
        <v>3</v>
      </c>
      <c r="G127" s="250">
        <v>1</v>
      </c>
      <c r="H127" s="43" t="s">
        <v>667</v>
      </c>
      <c r="I127" s="72"/>
    </row>
    <row r="128" spans="2:9" ht="23.15" x14ac:dyDescent="0.4">
      <c r="B128" s="303"/>
      <c r="C128" s="92" t="s">
        <v>107</v>
      </c>
      <c r="D128" s="212" t="s">
        <v>272</v>
      </c>
      <c r="E128" s="24" t="s">
        <v>0</v>
      </c>
      <c r="F128" s="22" t="s">
        <v>6</v>
      </c>
      <c r="G128" s="250">
        <v>1</v>
      </c>
      <c r="H128" s="43" t="s">
        <v>668</v>
      </c>
      <c r="I128" s="72"/>
    </row>
    <row r="129" spans="2:9" s="72" customFormat="1" ht="23.15" x14ac:dyDescent="0.4">
      <c r="B129" s="303"/>
      <c r="C129" s="92" t="s">
        <v>107</v>
      </c>
      <c r="D129" s="212" t="s">
        <v>272</v>
      </c>
      <c r="E129" s="24" t="s">
        <v>1</v>
      </c>
      <c r="F129" s="22" t="s">
        <v>14</v>
      </c>
      <c r="G129" s="250">
        <v>1</v>
      </c>
      <c r="H129" s="43" t="s">
        <v>669</v>
      </c>
    </row>
    <row r="130" spans="2:9" s="72" customFormat="1" ht="23.15" x14ac:dyDescent="0.4">
      <c r="B130" s="303"/>
      <c r="C130" s="92" t="s">
        <v>107</v>
      </c>
      <c r="D130" s="212" t="s">
        <v>272</v>
      </c>
      <c r="E130" s="23" t="s">
        <v>1</v>
      </c>
      <c r="F130" s="23" t="s">
        <v>11</v>
      </c>
      <c r="G130" s="250">
        <v>1</v>
      </c>
      <c r="H130" s="43" t="s">
        <v>670</v>
      </c>
    </row>
    <row r="131" spans="2:9" ht="46.3" x14ac:dyDescent="0.4">
      <c r="B131" s="303"/>
      <c r="C131" s="92" t="s">
        <v>108</v>
      </c>
      <c r="D131" s="212" t="s">
        <v>273</v>
      </c>
      <c r="E131" s="24"/>
      <c r="F131" s="22"/>
      <c r="G131" s="250"/>
      <c r="H131" s="43"/>
      <c r="I131" s="72"/>
    </row>
    <row r="132" spans="2:9" ht="69.45" x14ac:dyDescent="0.4">
      <c r="B132" s="303"/>
      <c r="C132" s="92" t="s">
        <v>109</v>
      </c>
      <c r="D132" s="212" t="s">
        <v>274</v>
      </c>
      <c r="E132" s="24" t="s">
        <v>3</v>
      </c>
      <c r="F132" s="22" t="s">
        <v>3</v>
      </c>
      <c r="G132" s="250">
        <v>1</v>
      </c>
      <c r="H132" s="43" t="s">
        <v>671</v>
      </c>
      <c r="I132" s="72"/>
    </row>
    <row r="133" spans="2:9" ht="69.45" x14ac:dyDescent="0.4">
      <c r="B133" s="303"/>
      <c r="C133" s="92" t="s">
        <v>109</v>
      </c>
      <c r="D133" s="212" t="s">
        <v>274</v>
      </c>
      <c r="E133" s="24" t="s">
        <v>0</v>
      </c>
      <c r="F133" s="22" t="s">
        <v>6</v>
      </c>
      <c r="G133" s="250">
        <v>1</v>
      </c>
      <c r="H133" s="43" t="s">
        <v>673</v>
      </c>
      <c r="I133" s="72"/>
    </row>
    <row r="134" spans="2:9" ht="69.45" x14ac:dyDescent="0.4">
      <c r="B134" s="303"/>
      <c r="C134" s="92" t="s">
        <v>109</v>
      </c>
      <c r="D134" s="212" t="s">
        <v>274</v>
      </c>
      <c r="E134" s="24" t="s">
        <v>1</v>
      </c>
      <c r="F134" s="22" t="s">
        <v>14</v>
      </c>
      <c r="G134" s="250">
        <v>1</v>
      </c>
      <c r="H134" s="43" t="s">
        <v>672</v>
      </c>
      <c r="I134" s="72"/>
    </row>
    <row r="135" spans="2:9" s="72" customFormat="1" ht="69.45" x14ac:dyDescent="0.4">
      <c r="B135" s="303"/>
      <c r="C135" s="92" t="s">
        <v>109</v>
      </c>
      <c r="D135" s="212" t="s">
        <v>274</v>
      </c>
      <c r="E135" s="24" t="s">
        <v>1</v>
      </c>
      <c r="F135" s="22" t="s">
        <v>11</v>
      </c>
      <c r="G135" s="250">
        <v>1</v>
      </c>
      <c r="H135" s="43" t="s">
        <v>675</v>
      </c>
    </row>
    <row r="136" spans="2:9" s="72" customFormat="1" ht="69.45" x14ac:dyDescent="0.4">
      <c r="B136" s="303"/>
      <c r="C136" s="92" t="s">
        <v>109</v>
      </c>
      <c r="D136" s="212" t="s">
        <v>274</v>
      </c>
      <c r="E136" s="24" t="s">
        <v>1</v>
      </c>
      <c r="F136" s="22" t="s">
        <v>11</v>
      </c>
      <c r="G136" s="250">
        <v>-1</v>
      </c>
      <c r="H136" s="43" t="s">
        <v>674</v>
      </c>
    </row>
    <row r="137" spans="2:9" ht="25.75" x14ac:dyDescent="0.4">
      <c r="B137" s="303"/>
      <c r="C137" s="92" t="s">
        <v>110</v>
      </c>
      <c r="D137" s="212" t="s">
        <v>275</v>
      </c>
      <c r="E137" s="24" t="s">
        <v>3</v>
      </c>
      <c r="F137" s="22" t="s">
        <v>3</v>
      </c>
      <c r="G137" s="250">
        <v>1</v>
      </c>
      <c r="H137" s="43" t="s">
        <v>676</v>
      </c>
      <c r="I137" s="72"/>
    </row>
    <row r="138" spans="2:9" ht="23.15" x14ac:dyDescent="0.4">
      <c r="B138" s="303"/>
      <c r="C138" s="92" t="s">
        <v>110</v>
      </c>
      <c r="D138" s="212" t="s">
        <v>275</v>
      </c>
      <c r="E138" s="24" t="s">
        <v>1</v>
      </c>
      <c r="F138" s="22" t="s">
        <v>14</v>
      </c>
      <c r="G138" s="250">
        <v>1</v>
      </c>
      <c r="H138" s="43" t="s">
        <v>677</v>
      </c>
      <c r="I138" s="72"/>
    </row>
    <row r="139" spans="2:9" ht="46.3" x14ac:dyDescent="0.4">
      <c r="B139" s="303"/>
      <c r="C139" s="92" t="s">
        <v>111</v>
      </c>
      <c r="D139" s="212" t="s">
        <v>276</v>
      </c>
      <c r="E139" s="24" t="s">
        <v>3</v>
      </c>
      <c r="F139" s="22" t="s">
        <v>3</v>
      </c>
      <c r="G139" s="250">
        <v>1</v>
      </c>
      <c r="H139" s="43" t="s">
        <v>678</v>
      </c>
      <c r="I139" s="72"/>
    </row>
    <row r="140" spans="2:9" s="72" customFormat="1" ht="46.3" x14ac:dyDescent="0.4">
      <c r="B140" s="303"/>
      <c r="C140" s="92" t="s">
        <v>111</v>
      </c>
      <c r="D140" s="212" t="s">
        <v>276</v>
      </c>
      <c r="E140" s="24" t="s">
        <v>0</v>
      </c>
      <c r="F140" s="22" t="s">
        <v>6</v>
      </c>
      <c r="G140" s="250">
        <v>1</v>
      </c>
      <c r="H140" s="43" t="s">
        <v>679</v>
      </c>
    </row>
    <row r="141" spans="2:9" s="72" customFormat="1" ht="46.3" x14ac:dyDescent="0.4">
      <c r="B141" s="303"/>
      <c r="C141" s="92" t="s">
        <v>111</v>
      </c>
      <c r="D141" s="212" t="s">
        <v>276</v>
      </c>
      <c r="E141" s="24" t="s">
        <v>1</v>
      </c>
      <c r="F141" s="22" t="s">
        <v>11</v>
      </c>
      <c r="G141" s="250">
        <v>1</v>
      </c>
      <c r="H141" s="43" t="s">
        <v>680</v>
      </c>
    </row>
    <row r="142" spans="2:9" s="72" customFormat="1" ht="46.3" x14ac:dyDescent="0.4">
      <c r="B142" s="303"/>
      <c r="C142" s="92" t="s">
        <v>111</v>
      </c>
      <c r="D142" s="212" t="s">
        <v>276</v>
      </c>
      <c r="E142" s="24" t="s">
        <v>1</v>
      </c>
      <c r="F142" s="22" t="s">
        <v>14</v>
      </c>
      <c r="G142" s="250">
        <v>1</v>
      </c>
      <c r="H142" s="43" t="s">
        <v>1308</v>
      </c>
    </row>
    <row r="143" spans="2:9" ht="34.75" x14ac:dyDescent="0.4">
      <c r="B143" s="303"/>
      <c r="C143" s="92" t="s">
        <v>112</v>
      </c>
      <c r="D143" s="212" t="s">
        <v>277</v>
      </c>
      <c r="E143" s="24"/>
      <c r="F143" s="22"/>
      <c r="G143" s="250"/>
      <c r="H143" s="43"/>
      <c r="I143" s="72"/>
    </row>
    <row r="144" spans="2:9" ht="35.15" thickBot="1" x14ac:dyDescent="0.45">
      <c r="B144" s="306"/>
      <c r="C144" s="94" t="s">
        <v>113</v>
      </c>
      <c r="D144" s="212" t="s">
        <v>278</v>
      </c>
      <c r="E144" s="79"/>
      <c r="F144" s="96"/>
      <c r="G144" s="250"/>
      <c r="H144" s="80"/>
      <c r="I144" s="72"/>
    </row>
    <row r="145" spans="2:9" ht="23.15" x14ac:dyDescent="0.4">
      <c r="B145" s="315" t="s">
        <v>32</v>
      </c>
      <c r="C145" s="175" t="s">
        <v>114</v>
      </c>
      <c r="D145" s="214" t="s">
        <v>279</v>
      </c>
      <c r="E145" s="162"/>
      <c r="F145" s="176"/>
      <c r="G145" s="259"/>
      <c r="H145" s="177"/>
      <c r="I145" s="72"/>
    </row>
    <row r="146" spans="2:9" ht="23.15" x14ac:dyDescent="0.4">
      <c r="B146" s="316"/>
      <c r="C146" s="178" t="s">
        <v>115</v>
      </c>
      <c r="D146" s="214" t="s">
        <v>280</v>
      </c>
      <c r="E146" s="164"/>
      <c r="F146" s="179"/>
      <c r="G146" s="257"/>
      <c r="H146" s="180"/>
      <c r="I146" s="72"/>
    </row>
    <row r="147" spans="2:9" ht="35.15" thickBot="1" x14ac:dyDescent="0.45">
      <c r="B147" s="317"/>
      <c r="C147" s="181" t="s">
        <v>116</v>
      </c>
      <c r="D147" s="214" t="s">
        <v>281</v>
      </c>
      <c r="E147" s="166"/>
      <c r="F147" s="182"/>
      <c r="G147" s="260"/>
      <c r="H147" s="183"/>
      <c r="I147" s="72"/>
    </row>
    <row r="148" spans="2:9" ht="34.75" x14ac:dyDescent="0.4">
      <c r="B148" s="305" t="s">
        <v>33</v>
      </c>
      <c r="C148" s="91" t="s">
        <v>117</v>
      </c>
      <c r="D148" s="212" t="s">
        <v>282</v>
      </c>
      <c r="E148" s="48" t="s">
        <v>3</v>
      </c>
      <c r="F148" s="46" t="s">
        <v>3</v>
      </c>
      <c r="G148" s="250">
        <v>1</v>
      </c>
      <c r="H148" s="47" t="s">
        <v>421</v>
      </c>
      <c r="I148" s="72"/>
    </row>
    <row r="149" spans="2:9" s="72" customFormat="1" ht="34.75" x14ac:dyDescent="0.4">
      <c r="B149" s="303"/>
      <c r="C149" s="92" t="s">
        <v>117</v>
      </c>
      <c r="D149" s="212" t="s">
        <v>282</v>
      </c>
      <c r="E149" s="24" t="s">
        <v>1</v>
      </c>
      <c r="F149" s="22" t="s">
        <v>14</v>
      </c>
      <c r="G149" s="250">
        <v>1</v>
      </c>
      <c r="H149" s="43" t="s">
        <v>681</v>
      </c>
    </row>
    <row r="150" spans="2:9" ht="57.9" x14ac:dyDescent="0.4">
      <c r="B150" s="303"/>
      <c r="C150" s="92" t="s">
        <v>118</v>
      </c>
      <c r="D150" s="212" t="s">
        <v>283</v>
      </c>
      <c r="E150" s="24" t="s">
        <v>0</v>
      </c>
      <c r="F150" s="22" t="s">
        <v>6</v>
      </c>
      <c r="G150" s="250">
        <v>1</v>
      </c>
      <c r="H150" s="43" t="s">
        <v>156</v>
      </c>
      <c r="I150" s="72"/>
    </row>
    <row r="151" spans="2:9" ht="34.75" x14ac:dyDescent="0.4">
      <c r="B151" s="303"/>
      <c r="C151" s="92" t="s">
        <v>119</v>
      </c>
      <c r="D151" s="212" t="s">
        <v>284</v>
      </c>
      <c r="E151" s="24"/>
      <c r="F151" s="22"/>
      <c r="G151" s="250"/>
      <c r="H151" s="43"/>
      <c r="I151" s="72"/>
    </row>
    <row r="152" spans="2:9" ht="81" x14ac:dyDescent="0.4">
      <c r="B152" s="303"/>
      <c r="C152" s="92" t="s">
        <v>120</v>
      </c>
      <c r="D152" s="212" t="s">
        <v>285</v>
      </c>
      <c r="E152" s="24"/>
      <c r="F152" s="22"/>
      <c r="G152" s="250"/>
      <c r="H152" s="43"/>
      <c r="I152" s="72"/>
    </row>
    <row r="153" spans="2:9" ht="46.3" x14ac:dyDescent="0.4">
      <c r="B153" s="303"/>
      <c r="C153" s="92" t="s">
        <v>121</v>
      </c>
      <c r="D153" s="212" t="s">
        <v>286</v>
      </c>
      <c r="E153" s="24"/>
      <c r="F153" s="22"/>
      <c r="G153" s="250"/>
      <c r="H153" s="43"/>
      <c r="I153" s="72"/>
    </row>
    <row r="154" spans="2:9" ht="104.15" x14ac:dyDescent="0.4">
      <c r="B154" s="303"/>
      <c r="C154" s="92" t="s">
        <v>122</v>
      </c>
      <c r="D154" s="212" t="s">
        <v>287</v>
      </c>
      <c r="E154" s="24"/>
      <c r="F154" s="22"/>
      <c r="G154" s="250"/>
      <c r="H154" s="43"/>
      <c r="I154" s="72"/>
    </row>
    <row r="155" spans="2:9" ht="58.3" thickBot="1" x14ac:dyDescent="0.45">
      <c r="B155" s="306"/>
      <c r="C155" s="94" t="s">
        <v>123</v>
      </c>
      <c r="D155" s="212" t="s">
        <v>288</v>
      </c>
      <c r="E155" s="79"/>
      <c r="F155" s="96"/>
      <c r="G155" s="250"/>
      <c r="H155" s="80"/>
      <c r="I155" s="72"/>
    </row>
    <row r="156" spans="2:9" ht="57.9" x14ac:dyDescent="0.4">
      <c r="B156" s="302" t="s">
        <v>34</v>
      </c>
      <c r="C156" s="95" t="s">
        <v>124</v>
      </c>
      <c r="D156" s="212" t="s">
        <v>289</v>
      </c>
      <c r="E156" s="49" t="s">
        <v>3</v>
      </c>
      <c r="F156" s="44" t="s">
        <v>3</v>
      </c>
      <c r="G156" s="250">
        <v>1</v>
      </c>
      <c r="H156" s="45" t="s">
        <v>683</v>
      </c>
      <c r="I156" s="72"/>
    </row>
    <row r="157" spans="2:9" ht="57.9" x14ac:dyDescent="0.4">
      <c r="B157" s="303"/>
      <c r="C157" s="92" t="s">
        <v>124</v>
      </c>
      <c r="D157" s="212" t="s">
        <v>289</v>
      </c>
      <c r="E157" s="24" t="s">
        <v>0</v>
      </c>
      <c r="F157" s="22" t="s">
        <v>6</v>
      </c>
      <c r="G157" s="250">
        <v>1</v>
      </c>
      <c r="H157" s="43" t="s">
        <v>684</v>
      </c>
      <c r="I157" s="72"/>
    </row>
    <row r="158" spans="2:9" ht="57.9" x14ac:dyDescent="0.4">
      <c r="B158" s="303"/>
      <c r="C158" s="92" t="s">
        <v>124</v>
      </c>
      <c r="D158" s="212" t="s">
        <v>289</v>
      </c>
      <c r="E158" s="24" t="s">
        <v>1</v>
      </c>
      <c r="F158" s="22" t="s">
        <v>14</v>
      </c>
      <c r="G158" s="250">
        <v>1</v>
      </c>
      <c r="H158" s="53" t="s">
        <v>685</v>
      </c>
      <c r="I158" s="72"/>
    </row>
    <row r="159" spans="2:9" ht="46.3" x14ac:dyDescent="0.4">
      <c r="B159" s="303"/>
      <c r="C159" s="92" t="s">
        <v>125</v>
      </c>
      <c r="D159" s="212" t="s">
        <v>290</v>
      </c>
      <c r="E159" s="24" t="s">
        <v>3</v>
      </c>
      <c r="F159" s="22" t="s">
        <v>3</v>
      </c>
      <c r="G159" s="250">
        <v>1</v>
      </c>
      <c r="H159" s="53" t="s">
        <v>682</v>
      </c>
      <c r="I159" s="72"/>
    </row>
    <row r="160" spans="2:9" ht="46.3" x14ac:dyDescent="0.4">
      <c r="B160" s="303"/>
      <c r="C160" s="92" t="s">
        <v>126</v>
      </c>
      <c r="D160" s="212" t="s">
        <v>291</v>
      </c>
      <c r="E160" s="24"/>
      <c r="F160" s="22"/>
      <c r="G160" s="250"/>
      <c r="H160" s="53"/>
      <c r="I160" s="72"/>
    </row>
    <row r="161" spans="2:9" ht="46.3" x14ac:dyDescent="0.4">
      <c r="B161" s="303"/>
      <c r="C161" s="92" t="s">
        <v>127</v>
      </c>
      <c r="D161" s="212" t="s">
        <v>292</v>
      </c>
      <c r="E161" s="24"/>
      <c r="F161" s="22"/>
      <c r="G161" s="250"/>
      <c r="H161" s="53"/>
      <c r="I161" s="72"/>
    </row>
    <row r="162" spans="2:9" ht="46.3" x14ac:dyDescent="0.4">
      <c r="B162" s="303"/>
      <c r="C162" s="92" t="s">
        <v>128</v>
      </c>
      <c r="D162" s="212" t="s">
        <v>293</v>
      </c>
      <c r="E162" s="24" t="s">
        <v>0</v>
      </c>
      <c r="F162" s="22" t="s">
        <v>6</v>
      </c>
      <c r="G162" s="250">
        <v>1</v>
      </c>
      <c r="H162" s="53" t="s">
        <v>686</v>
      </c>
      <c r="I162" s="72"/>
    </row>
    <row r="163" spans="2:9" ht="46.3" x14ac:dyDescent="0.4">
      <c r="B163" s="303"/>
      <c r="C163" s="92" t="s">
        <v>128</v>
      </c>
      <c r="D163" s="212" t="s">
        <v>293</v>
      </c>
      <c r="E163" s="24" t="s">
        <v>3</v>
      </c>
      <c r="F163" s="22" t="s">
        <v>3</v>
      </c>
      <c r="G163" s="250">
        <v>1</v>
      </c>
      <c r="H163" s="53" t="s">
        <v>687</v>
      </c>
      <c r="I163" s="72"/>
    </row>
    <row r="164" spans="2:9" ht="46.3" x14ac:dyDescent="0.4">
      <c r="B164" s="303"/>
      <c r="C164" s="92" t="s">
        <v>128</v>
      </c>
      <c r="D164" s="212" t="s">
        <v>293</v>
      </c>
      <c r="E164" s="24" t="s">
        <v>1</v>
      </c>
      <c r="F164" s="22" t="s">
        <v>14</v>
      </c>
      <c r="G164" s="250">
        <v>1</v>
      </c>
      <c r="H164" s="53" t="s">
        <v>688</v>
      </c>
      <c r="I164" s="72"/>
    </row>
    <row r="165" spans="2:9" s="72" customFormat="1" ht="46.3" x14ac:dyDescent="0.4">
      <c r="B165" s="303"/>
      <c r="C165" s="92" t="s">
        <v>128</v>
      </c>
      <c r="D165" s="212" t="s">
        <v>293</v>
      </c>
      <c r="E165" s="24" t="s">
        <v>1</v>
      </c>
      <c r="F165" s="24" t="s">
        <v>11</v>
      </c>
      <c r="G165" s="250">
        <v>1</v>
      </c>
      <c r="H165" s="53" t="s">
        <v>689</v>
      </c>
    </row>
    <row r="166" spans="2:9" s="72" customFormat="1" ht="46.3" x14ac:dyDescent="0.4">
      <c r="B166" s="303"/>
      <c r="C166" s="92" t="s">
        <v>128</v>
      </c>
      <c r="D166" s="212" t="s">
        <v>293</v>
      </c>
      <c r="E166" s="24" t="s">
        <v>1</v>
      </c>
      <c r="F166" s="24" t="s">
        <v>11</v>
      </c>
      <c r="G166" s="250">
        <v>-1</v>
      </c>
      <c r="H166" s="53" t="s">
        <v>630</v>
      </c>
    </row>
    <row r="167" spans="2:9" ht="46.3" x14ac:dyDescent="0.4">
      <c r="B167" s="303"/>
      <c r="C167" s="92" t="s">
        <v>129</v>
      </c>
      <c r="D167" s="212" t="s">
        <v>294</v>
      </c>
      <c r="E167" s="24"/>
      <c r="F167" s="22"/>
      <c r="G167" s="250"/>
      <c r="H167" s="43"/>
      <c r="I167" s="72"/>
    </row>
    <row r="168" spans="2:9" ht="34.75" x14ac:dyDescent="0.4">
      <c r="B168" s="303"/>
      <c r="C168" s="92" t="s">
        <v>130</v>
      </c>
      <c r="D168" s="212" t="s">
        <v>295</v>
      </c>
      <c r="E168" s="24"/>
      <c r="F168" s="22"/>
      <c r="G168" s="250"/>
      <c r="H168" s="43"/>
      <c r="I168" s="72"/>
    </row>
    <row r="169" spans="2:9" ht="46.3" x14ac:dyDescent="0.4">
      <c r="B169" s="303"/>
      <c r="C169" s="92" t="s">
        <v>131</v>
      </c>
      <c r="D169" s="212" t="s">
        <v>296</v>
      </c>
      <c r="E169" s="24"/>
      <c r="F169" s="22"/>
      <c r="G169" s="250"/>
      <c r="H169" s="43"/>
      <c r="I169" s="72"/>
    </row>
    <row r="170" spans="2:9" ht="35.15" thickBot="1" x14ac:dyDescent="0.45">
      <c r="B170" s="304"/>
      <c r="C170" s="93" t="s">
        <v>132</v>
      </c>
      <c r="D170" s="212" t="s">
        <v>297</v>
      </c>
      <c r="E170" s="75"/>
      <c r="F170" s="76"/>
      <c r="G170" s="250"/>
      <c r="H170" s="77"/>
      <c r="I170" s="72"/>
    </row>
    <row r="171" spans="2:9" ht="23.15" x14ac:dyDescent="0.4">
      <c r="B171" s="305" t="s">
        <v>35</v>
      </c>
      <c r="C171" s="91" t="s">
        <v>133</v>
      </c>
      <c r="D171" s="212" t="s">
        <v>298</v>
      </c>
      <c r="E171" s="48"/>
      <c r="F171" s="46"/>
      <c r="G171" s="250"/>
      <c r="H171" s="47"/>
      <c r="I171" s="72"/>
    </row>
    <row r="172" spans="2:9" ht="23.15" x14ac:dyDescent="0.4">
      <c r="B172" s="303"/>
      <c r="C172" s="92" t="s">
        <v>134</v>
      </c>
      <c r="D172" s="212" t="s">
        <v>299</v>
      </c>
      <c r="E172" s="24"/>
      <c r="F172" s="22"/>
      <c r="G172" s="250"/>
      <c r="H172" s="43"/>
      <c r="I172" s="72"/>
    </row>
    <row r="173" spans="2:9" ht="23.15" x14ac:dyDescent="0.4">
      <c r="B173" s="303"/>
      <c r="C173" s="92" t="s">
        <v>135</v>
      </c>
      <c r="D173" s="212" t="s">
        <v>300</v>
      </c>
      <c r="E173" s="24"/>
      <c r="F173" s="22"/>
      <c r="G173" s="250"/>
      <c r="H173" s="43"/>
      <c r="I173" s="72"/>
    </row>
    <row r="174" spans="2:9" ht="34.75" x14ac:dyDescent="0.4">
      <c r="B174" s="303"/>
      <c r="C174" s="92" t="s">
        <v>136</v>
      </c>
      <c r="D174" s="212" t="s">
        <v>301</v>
      </c>
      <c r="E174" s="24"/>
      <c r="F174" s="22"/>
      <c r="G174" s="250"/>
      <c r="H174" s="43"/>
      <c r="I174" s="72"/>
    </row>
    <row r="175" spans="2:9" ht="23.15" x14ac:dyDescent="0.4">
      <c r="B175" s="303"/>
      <c r="C175" s="92" t="s">
        <v>137</v>
      </c>
      <c r="D175" s="212" t="s">
        <v>302</v>
      </c>
      <c r="E175" s="24"/>
      <c r="F175" s="22"/>
      <c r="G175" s="250"/>
      <c r="H175" s="43"/>
      <c r="I175" s="72"/>
    </row>
    <row r="176" spans="2:9" ht="23.15" x14ac:dyDescent="0.4">
      <c r="B176" s="303"/>
      <c r="C176" s="92" t="s">
        <v>138</v>
      </c>
      <c r="D176" s="212" t="s">
        <v>303</v>
      </c>
      <c r="E176" s="24"/>
      <c r="F176" s="22"/>
      <c r="G176" s="250"/>
      <c r="H176" s="43"/>
      <c r="I176" s="72"/>
    </row>
    <row r="177" spans="2:9" ht="23.15" x14ac:dyDescent="0.4">
      <c r="B177" s="303"/>
      <c r="C177" s="92" t="s">
        <v>139</v>
      </c>
      <c r="D177" s="212" t="s">
        <v>304</v>
      </c>
      <c r="E177" s="24"/>
      <c r="F177" s="22"/>
      <c r="G177" s="250"/>
      <c r="H177" s="43"/>
      <c r="I177" s="72"/>
    </row>
    <row r="178" spans="2:9" ht="23.15" x14ac:dyDescent="0.4">
      <c r="B178" s="303"/>
      <c r="C178" s="92" t="s">
        <v>140</v>
      </c>
      <c r="D178" s="212" t="s">
        <v>305</v>
      </c>
      <c r="E178" s="24"/>
      <c r="F178" s="22"/>
      <c r="G178" s="250"/>
      <c r="H178" s="43"/>
      <c r="I178" s="72"/>
    </row>
    <row r="179" spans="2:9" ht="23.15" x14ac:dyDescent="0.4">
      <c r="B179" s="303"/>
      <c r="C179" s="92" t="s">
        <v>141</v>
      </c>
      <c r="D179" s="212" t="s">
        <v>306</v>
      </c>
      <c r="E179" s="24"/>
      <c r="F179" s="22"/>
      <c r="G179" s="250"/>
      <c r="H179" s="43"/>
      <c r="I179" s="72"/>
    </row>
    <row r="180" spans="2:9" ht="35.15" thickBot="1" x14ac:dyDescent="0.45">
      <c r="B180" s="306"/>
      <c r="C180" s="94" t="s">
        <v>157</v>
      </c>
      <c r="D180" s="212" t="s">
        <v>307</v>
      </c>
      <c r="E180" s="79"/>
      <c r="F180" s="96"/>
      <c r="G180" s="250"/>
      <c r="H180" s="80"/>
      <c r="I180" s="72"/>
    </row>
    <row r="181" spans="2:9" x14ac:dyDescent="0.4">
      <c r="B181" s="312" t="s">
        <v>1224</v>
      </c>
      <c r="C181" s="199" t="s">
        <v>1225</v>
      </c>
      <c r="D181" s="215" t="s">
        <v>1205</v>
      </c>
      <c r="E181" s="200" t="s">
        <v>508</v>
      </c>
      <c r="F181" s="200" t="s">
        <v>508</v>
      </c>
      <c r="G181" s="256" t="s">
        <v>508</v>
      </c>
      <c r="H181" s="201" t="s">
        <v>508</v>
      </c>
    </row>
    <row r="182" spans="2:9" x14ac:dyDescent="0.4">
      <c r="B182" s="313"/>
      <c r="C182" s="202" t="s">
        <v>1226</v>
      </c>
      <c r="D182" s="216" t="s">
        <v>1206</v>
      </c>
      <c r="E182" s="179" t="s">
        <v>508</v>
      </c>
      <c r="F182" s="179" t="s">
        <v>508</v>
      </c>
      <c r="G182" s="257" t="s">
        <v>508</v>
      </c>
      <c r="H182" s="180" t="s">
        <v>508</v>
      </c>
    </row>
    <row r="183" spans="2:9" x14ac:dyDescent="0.4">
      <c r="B183" s="313"/>
      <c r="C183" s="202" t="s">
        <v>1227</v>
      </c>
      <c r="D183" s="216" t="s">
        <v>1207</v>
      </c>
      <c r="E183" s="179" t="s">
        <v>508</v>
      </c>
      <c r="F183" s="179"/>
      <c r="G183" s="257"/>
      <c r="H183" s="180"/>
    </row>
    <row r="184" spans="2:9" x14ac:dyDescent="0.4">
      <c r="B184" s="313"/>
      <c r="C184" s="202" t="s">
        <v>1228</v>
      </c>
      <c r="D184" s="216" t="s">
        <v>1208</v>
      </c>
      <c r="E184" s="179" t="s">
        <v>508</v>
      </c>
      <c r="F184" s="179" t="s">
        <v>508</v>
      </c>
      <c r="G184" s="257" t="s">
        <v>508</v>
      </c>
      <c r="H184" s="180" t="s">
        <v>508</v>
      </c>
    </row>
    <row r="185" spans="2:9" x14ac:dyDescent="0.4">
      <c r="B185" s="313"/>
      <c r="C185" s="202" t="s">
        <v>1229</v>
      </c>
      <c r="D185" s="216" t="s">
        <v>1209</v>
      </c>
      <c r="E185" s="179" t="s">
        <v>508</v>
      </c>
      <c r="F185" s="179"/>
      <c r="G185" s="257"/>
      <c r="H185" s="180"/>
    </row>
    <row r="186" spans="2:9" x14ac:dyDescent="0.4">
      <c r="B186" s="313"/>
      <c r="C186" s="202" t="s">
        <v>1230</v>
      </c>
      <c r="D186" s="216" t="s">
        <v>1210</v>
      </c>
      <c r="E186" s="179" t="s">
        <v>508</v>
      </c>
      <c r="F186" s="179" t="s">
        <v>508</v>
      </c>
      <c r="G186" s="257" t="s">
        <v>508</v>
      </c>
      <c r="H186" s="180" t="s">
        <v>508</v>
      </c>
    </row>
    <row r="187" spans="2:9" x14ac:dyDescent="0.4">
      <c r="B187" s="313"/>
      <c r="C187" s="202" t="s">
        <v>1231</v>
      </c>
      <c r="D187" s="216" t="s">
        <v>1211</v>
      </c>
      <c r="E187" s="179" t="s">
        <v>508</v>
      </c>
      <c r="F187" s="179" t="s">
        <v>508</v>
      </c>
      <c r="G187" s="257" t="s">
        <v>508</v>
      </c>
      <c r="H187" s="180" t="s">
        <v>508</v>
      </c>
    </row>
    <row r="188" spans="2:9" x14ac:dyDescent="0.4">
      <c r="B188" s="313"/>
      <c r="C188" s="202" t="s">
        <v>1232</v>
      </c>
      <c r="D188" s="216" t="s">
        <v>1212</v>
      </c>
      <c r="E188" s="179" t="s">
        <v>508</v>
      </c>
      <c r="F188" s="179" t="s">
        <v>508</v>
      </c>
      <c r="G188" s="257" t="s">
        <v>508</v>
      </c>
      <c r="H188" s="180" t="s">
        <v>508</v>
      </c>
    </row>
    <row r="189" spans="2:9" x14ac:dyDescent="0.4">
      <c r="B189" s="313"/>
      <c r="C189" s="202" t="s">
        <v>1233</v>
      </c>
      <c r="D189" s="216" t="s">
        <v>1213</v>
      </c>
      <c r="E189" s="179" t="s">
        <v>508</v>
      </c>
      <c r="F189" s="179" t="s">
        <v>508</v>
      </c>
      <c r="G189" s="257" t="s">
        <v>508</v>
      </c>
      <c r="H189" s="180" t="s">
        <v>508</v>
      </c>
    </row>
    <row r="190" spans="2:9" x14ac:dyDescent="0.4">
      <c r="B190" s="313"/>
      <c r="C190" s="202" t="s">
        <v>1234</v>
      </c>
      <c r="D190" s="216" t="s">
        <v>1214</v>
      </c>
      <c r="E190" s="179" t="s">
        <v>508</v>
      </c>
      <c r="F190" s="179" t="s">
        <v>508</v>
      </c>
      <c r="G190" s="257" t="s">
        <v>508</v>
      </c>
      <c r="H190" s="180" t="s">
        <v>508</v>
      </c>
    </row>
    <row r="191" spans="2:9" x14ac:dyDescent="0.4">
      <c r="B191" s="313"/>
      <c r="C191" s="202" t="s">
        <v>1235</v>
      </c>
      <c r="D191" s="216" t="s">
        <v>1215</v>
      </c>
      <c r="E191" s="179" t="s">
        <v>508</v>
      </c>
      <c r="F191" s="179"/>
      <c r="G191" s="257"/>
      <c r="H191" s="180"/>
    </row>
    <row r="192" spans="2:9" x14ac:dyDescent="0.4">
      <c r="B192" s="313"/>
      <c r="C192" s="202" t="s">
        <v>1236</v>
      </c>
      <c r="D192" s="216" t="s">
        <v>1216</v>
      </c>
      <c r="E192" s="179" t="s">
        <v>508</v>
      </c>
      <c r="F192" s="179" t="s">
        <v>508</v>
      </c>
      <c r="G192" s="257" t="s">
        <v>508</v>
      </c>
      <c r="H192" s="180" t="s">
        <v>508</v>
      </c>
    </row>
    <row r="193" spans="2:8" x14ac:dyDescent="0.4">
      <c r="B193" s="313"/>
      <c r="C193" s="202" t="s">
        <v>1237</v>
      </c>
      <c r="D193" s="216" t="s">
        <v>1217</v>
      </c>
      <c r="E193" s="179" t="s">
        <v>508</v>
      </c>
      <c r="F193" s="179"/>
      <c r="G193" s="257"/>
      <c r="H193" s="180"/>
    </row>
    <row r="194" spans="2:8" x14ac:dyDescent="0.4">
      <c r="B194" s="313"/>
      <c r="C194" s="202" t="s">
        <v>1238</v>
      </c>
      <c r="D194" s="216" t="s">
        <v>1218</v>
      </c>
      <c r="E194" s="179"/>
      <c r="F194" s="179"/>
      <c r="G194" s="257"/>
      <c r="H194" s="180"/>
    </row>
    <row r="195" spans="2:8" x14ac:dyDescent="0.4">
      <c r="B195" s="313"/>
      <c r="C195" s="202" t="s">
        <v>1239</v>
      </c>
      <c r="D195" s="216" t="s">
        <v>1219</v>
      </c>
      <c r="E195" s="179" t="s">
        <v>508</v>
      </c>
      <c r="F195" s="179"/>
      <c r="G195" s="257"/>
      <c r="H195" s="180"/>
    </row>
    <row r="196" spans="2:8" x14ac:dyDescent="0.4">
      <c r="B196" s="313"/>
      <c r="C196" s="202" t="s">
        <v>1240</v>
      </c>
      <c r="D196" s="216" t="s">
        <v>1220</v>
      </c>
      <c r="E196" s="179" t="s">
        <v>508</v>
      </c>
      <c r="F196" s="179" t="s">
        <v>508</v>
      </c>
      <c r="G196" s="257" t="s">
        <v>508</v>
      </c>
      <c r="H196" s="180" t="s">
        <v>508</v>
      </c>
    </row>
    <row r="197" spans="2:8" x14ac:dyDescent="0.4">
      <c r="B197" s="313"/>
      <c r="C197" s="202" t="s">
        <v>1241</v>
      </c>
      <c r="D197" s="216" t="s">
        <v>1221</v>
      </c>
      <c r="E197" s="179" t="s">
        <v>508</v>
      </c>
      <c r="F197" s="179"/>
      <c r="G197" s="257"/>
      <c r="H197" s="180"/>
    </row>
    <row r="198" spans="2:8" x14ac:dyDescent="0.4">
      <c r="B198" s="313"/>
      <c r="C198" s="202" t="s">
        <v>1242</v>
      </c>
      <c r="D198" s="216" t="s">
        <v>1222</v>
      </c>
      <c r="E198" s="179" t="s">
        <v>508</v>
      </c>
      <c r="F198" s="179" t="s">
        <v>508</v>
      </c>
      <c r="G198" s="257" t="s">
        <v>508</v>
      </c>
      <c r="H198" s="180" t="s">
        <v>508</v>
      </c>
    </row>
    <row r="199" spans="2:8" ht="15" thickBot="1" x14ac:dyDescent="0.45">
      <c r="B199" s="314"/>
      <c r="C199" s="203" t="s">
        <v>1243</v>
      </c>
      <c r="D199" s="217" t="s">
        <v>1223</v>
      </c>
      <c r="E199" s="204" t="s">
        <v>508</v>
      </c>
      <c r="F199" s="204" t="s">
        <v>508</v>
      </c>
      <c r="G199" s="258" t="s">
        <v>508</v>
      </c>
      <c r="H199" s="205" t="s">
        <v>508</v>
      </c>
    </row>
  </sheetData>
  <sheetProtection algorithmName="SHA-512" hashValue="oEbazn0pdpEwhWTzE44qxl6O1/i4+nWX8nibmVNy/hKzbSG8TqwtCxhenvBUCIgxPDs1ewV4CSufvhW+L+CCoA==" saltValue="7hpfrdrwnScQBAgBwKw3dg==" spinCount="100000" sheet="1" objects="1" scenarios="1" autoFilter="0"/>
  <autoFilter ref="B5:H5" xr:uid="{6181C4B5-B698-4A2C-9AD5-C3A485F6C780}"/>
  <sortState ref="C113:I122">
    <sortCondition ref="C115:C122"/>
    <sortCondition ref="E115:E122"/>
    <sortCondition ref="F115:F122"/>
  </sortState>
  <mergeCells count="19">
    <mergeCell ref="B63:B84"/>
    <mergeCell ref="B85:B100"/>
    <mergeCell ref="B101:B107"/>
    <mergeCell ref="B108:B125"/>
    <mergeCell ref="B181:B199"/>
    <mergeCell ref="B171:B180"/>
    <mergeCell ref="D1:H1"/>
    <mergeCell ref="B1:C1"/>
    <mergeCell ref="B145:B147"/>
    <mergeCell ref="B148:B155"/>
    <mergeCell ref="B156:B170"/>
    <mergeCell ref="B126:B144"/>
    <mergeCell ref="B6:B10"/>
    <mergeCell ref="B11:B15"/>
    <mergeCell ref="B16:B32"/>
    <mergeCell ref="B33:B39"/>
    <mergeCell ref="B40:B45"/>
    <mergeCell ref="B46:B58"/>
    <mergeCell ref="B59:B62"/>
  </mergeCells>
  <conditionalFormatting sqref="G7:G144 G148:G180">
    <cfRule type="colorScale" priority="4">
      <colorScale>
        <cfvo type="num" val="-1"/>
        <cfvo type="num" val="1"/>
        <color theme="5"/>
        <color theme="9"/>
      </colorScale>
    </cfRule>
  </conditionalFormatting>
  <conditionalFormatting sqref="C3">
    <cfRule type="cellIs" dxfId="15" priority="1" operator="equal">
      <formula>"–"</formula>
    </cfRule>
    <cfRule type="cellIs" dxfId="14" priority="2" operator="equal">
      <formula>"+"</formula>
    </cfRule>
    <cfRule type="cellIs" dxfId="13" priority="3" operator="equal">
      <formula>"+ / –"</formula>
    </cfRule>
  </conditionalFormatting>
  <dataValidations count="1">
    <dataValidation type="list" allowBlank="1" showInputMessage="1" showErrorMessage="1" sqref="E165:E166" xr:uid="{00000000-0002-0000-0700-000002000000}">
      <formula1>subsect_build</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D8EE9E106BAC4992DD207D5D769385" ma:contentTypeVersion="" ma:contentTypeDescription="Create a new document." ma:contentTypeScope="" ma:versionID="177c0b2003e6d616e1b1f0479441269c">
  <xsd:schema xmlns:xsd="http://www.w3.org/2001/XMLSchema" xmlns:xs="http://www.w3.org/2001/XMLSchema" xmlns:p="http://schemas.microsoft.com/office/2006/metadata/properties" xmlns:ns2="0c58fdf5-8826-4d46-8a92-0f44d97ad777" xmlns:ns3="b4d5bdff-9c6c-408f-b05a-1c531d48b7ee" targetNamespace="http://schemas.microsoft.com/office/2006/metadata/properties" ma:root="true" ma:fieldsID="7d34f61d089173394f788c5522739783" ns2:_="" ns3:_="">
    <xsd:import namespace="0c58fdf5-8826-4d46-8a92-0f44d97ad777"/>
    <xsd:import namespace="b4d5bdff-9c6c-408f-b05a-1c531d48b7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58fdf5-8826-4d46-8a92-0f44d97ad77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d5bdff-9c6c-408f-b05a-1c531d48b7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D2568-6DD8-47E1-8BD7-BB6FBC1143A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4d5bdff-9c6c-408f-b05a-1c531d48b7ee"/>
    <ds:schemaRef ds:uri="0c58fdf5-8826-4d46-8a92-0f44d97ad777"/>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DCB8BF2-571E-4240-8B4F-6E741A63D71C}">
  <ds:schemaRefs>
    <ds:schemaRef ds:uri="http://schemas.microsoft.com/sharepoint/v3/contenttype/forms"/>
  </ds:schemaRefs>
</ds:datastoreItem>
</file>

<file path=customXml/itemProps3.xml><?xml version="1.0" encoding="utf-8"?>
<ds:datastoreItem xmlns:ds="http://schemas.openxmlformats.org/officeDocument/2006/customXml" ds:itemID="{3F76FD1B-EFE9-401F-BC0A-98400F3C2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58fdf5-8826-4d46-8a92-0f44d97ad777"/>
    <ds:schemaRef ds:uri="b4d5bdff-9c6c-408f-b05a-1c531d48b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32</vt:i4>
      </vt:variant>
    </vt:vector>
  </HeadingPairs>
  <TitlesOfParts>
    <vt:vector size="46" baseType="lpstr">
      <vt:lpstr>How to use this tool</vt:lpstr>
      <vt:lpstr>General Principles</vt:lpstr>
      <vt:lpstr>Overview</vt:lpstr>
      <vt:lpstr>SDGs</vt:lpstr>
      <vt:lpstr>General</vt:lpstr>
      <vt:lpstr>Electricity &amp; heat</vt:lpstr>
      <vt:lpstr>Transport</vt:lpstr>
      <vt:lpstr>Buildings</vt:lpstr>
      <vt:lpstr>Industry</vt:lpstr>
      <vt:lpstr>Waste</vt:lpstr>
      <vt:lpstr>Agriculture</vt:lpstr>
      <vt:lpstr>Forestry</vt:lpstr>
      <vt:lpstr>Categories and actions</vt:lpstr>
      <vt:lpstr>Sources</vt:lpstr>
      <vt:lpstr>Agriculture_action</vt:lpstr>
      <vt:lpstr>Agriculture_ID</vt:lpstr>
      <vt:lpstr>Agriculture_rating</vt:lpstr>
      <vt:lpstr>Agriculture_subsector</vt:lpstr>
      <vt:lpstr>Buildings_action</vt:lpstr>
      <vt:lpstr>Buildings_ID</vt:lpstr>
      <vt:lpstr>Buildings_rating</vt:lpstr>
      <vt:lpstr>Buildings_subsector</vt:lpstr>
      <vt:lpstr>Energy_action</vt:lpstr>
      <vt:lpstr>Energy_ID</vt:lpstr>
      <vt:lpstr>Energy_rating</vt:lpstr>
      <vt:lpstr>Energy_subsector</vt:lpstr>
      <vt:lpstr>Forest_action</vt:lpstr>
      <vt:lpstr>Forest_ID</vt:lpstr>
      <vt:lpstr>Forest_rating</vt:lpstr>
      <vt:lpstr>Forest_subsector</vt:lpstr>
      <vt:lpstr>General_action</vt:lpstr>
      <vt:lpstr>General_ID</vt:lpstr>
      <vt:lpstr>General_rating</vt:lpstr>
      <vt:lpstr>General_subsector</vt:lpstr>
      <vt:lpstr>Industry_action</vt:lpstr>
      <vt:lpstr>Industry_ID</vt:lpstr>
      <vt:lpstr>Industry_rating</vt:lpstr>
      <vt:lpstr>Industry_subsector</vt:lpstr>
      <vt:lpstr>Transport_action</vt:lpstr>
      <vt:lpstr>Transport_ID</vt:lpstr>
      <vt:lpstr>Transport_rating</vt:lpstr>
      <vt:lpstr>Transport_subsector</vt:lpstr>
      <vt:lpstr>Waste_action</vt:lpstr>
      <vt:lpstr>Waste_ID</vt:lpstr>
      <vt:lpstr>Waste_rating</vt:lpstr>
      <vt:lpstr>Waste_subsector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Gonzales</dc:creator>
  <cp:lastModifiedBy>Sofia Gonzales</cp:lastModifiedBy>
  <cp:revision/>
  <cp:lastPrinted>2018-02-26T10:34:34Z</cp:lastPrinted>
  <dcterms:created xsi:type="dcterms:W3CDTF">2017-10-12T14:14:42Z</dcterms:created>
  <dcterms:modified xsi:type="dcterms:W3CDTF">2018-10-25T08:42:45Z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0x010100DFD8EE9E106BAC4992DD207D5D769385</vt:lpwstr>
  </property>
</Properties>
</file>